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codeName="ThisWorkbook" defaultThemeVersion="166925"/>
  <mc:AlternateContent xmlns:mc="http://schemas.openxmlformats.org/markup-compatibility/2006">
    <mc:Choice Requires="x15">
      <x15ac:absPath xmlns:x15ac="http://schemas.microsoft.com/office/spreadsheetml/2010/11/ac" url="/Users/michaelbremer/Documents/AME/AME Excellence Award/New AME Lean Sensei/"/>
    </mc:Choice>
  </mc:AlternateContent>
  <xr:revisionPtr revIDLastSave="0" documentId="13_ncr:1_{070BF145-B3C7-CE47-95EE-965BD527742E}" xr6:coauthVersionLast="47" xr6:coauthVersionMax="47" xr10:uidLastSave="{00000000-0000-0000-0000-000000000000}"/>
  <workbookProtection workbookAlgorithmName="SHA-512" workbookHashValue="eHqGw112IPDH0VstmdSbaqlkEDagbVfSIYKDwPFDRckYwM9MfWTnITc31Y2TD4pgnc7sHQFFSncc2YClJqTmUA==" workbookSaltValue="jzAjVeJ+JiI0pCe+KwzqWQ==" workbookSpinCount="100000" lockStructure="1"/>
  <bookViews>
    <workbookView xWindow="700" yWindow="500" windowWidth="26320" windowHeight="16400" activeTab="3" xr2:uid="{D10D10B8-8769-4B34-BD5E-2F646923815B}"/>
  </bookViews>
  <sheets>
    <sheet name=" Main Dashboard" sheetId="27" r:id="rId1"/>
    <sheet name="Lean Dictionary" sheetId="85" r:id="rId2"/>
    <sheet name="Quick Reference to Excellence" sheetId="66" r:id="rId3"/>
    <sheet name="How to use the Lean Sensei" sheetId="28" r:id="rId4"/>
    <sheet name="AME Lean Sensei Questions" sheetId="29" r:id="rId5"/>
    <sheet name=" Calculations" sheetId="57" state="hidden" r:id="rId6"/>
    <sheet name="Questions by Phases" sheetId="25" r:id="rId7"/>
    <sheet name="Book Library" sheetId="86" r:id="rId8"/>
    <sheet name="Report Card" sheetId="30" r:id="rId9"/>
    <sheet name="Dashboard" sheetId="31" r:id="rId10"/>
    <sheet name="Comparison Analysis" sheetId="32" r:id="rId11"/>
    <sheet name="Pyramid" sheetId="33" r:id="rId12"/>
    <sheet name="Management System" sheetId="34" r:id="rId13"/>
    <sheet name="People Centric Leadership" sheetId="35" r:id="rId14"/>
    <sheet name="Safety and Environmental Health" sheetId="36" r:id="rId15"/>
    <sheet name="Technology" sheetId="37" r:id="rId16"/>
    <sheet name="Operations Improvement" sheetId="38" r:id="rId17"/>
    <sheet name="Business Operations -In Office" sheetId="39" r:id="rId18"/>
    <sheet name="Product Development" sheetId="40" r:id="rId19"/>
    <sheet name="Supplier Development and Proc" sheetId="41" r:id="rId20"/>
    <sheet name="Quality Focus" sheetId="42" r:id="rId21"/>
    <sheet name="Cost" sheetId="43" r:id="rId22"/>
    <sheet name="Delivery" sheetId="44" r:id="rId23"/>
    <sheet name="Profitability" sheetId="45" r:id="rId24"/>
    <sheet name="Excellence" sheetId="51" r:id="rId25"/>
    <sheet name="Lean Webinar Dashboard" sheetId="52" r:id="rId26"/>
    <sheet name="Target Magazing Dashboard" sheetId="77" r:id="rId27"/>
    <sheet name="Privacy Statement" sheetId="46" r:id="rId28"/>
    <sheet name="Lean Boot Camp" sheetId="53" r:id="rId29"/>
    <sheet name="Lean Assessment " sheetId="54" r:id="rId30"/>
    <sheet name="Lean Sensei Facilitation" sheetId="55" r:id="rId31"/>
    <sheet name="Assessor Training" sheetId="56" r:id="rId32"/>
    <sheet name="Tool Selector Guide" sheetId="83"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___PAC2">#REF!</definedName>
    <definedName name="____PAC3">#REF!</definedName>
    <definedName name="___PAC2">#REF!</definedName>
    <definedName name="___PAC3">#REF!</definedName>
    <definedName name="___tim2">#REF!</definedName>
    <definedName name="__2002_PD_RJ_Channel_July">'[3]2002_PD_RJ_Channel_July'!$A$1:$K$531</definedName>
    <definedName name="__2002_PD_Top_42_July">'[3]2002_PD_Top_42_July'!$A$1:$K$65</definedName>
    <definedName name="__CM1">#REF!</definedName>
    <definedName name="__l3">#REF!</definedName>
    <definedName name="__pa1">#REF!</definedName>
    <definedName name="__PAC2">#REF!</definedName>
    <definedName name="__PAC3">#REF!</definedName>
    <definedName name="__tim2">#REF!</definedName>
    <definedName name="_002_PD_Top_42_Feb">#REF!</definedName>
    <definedName name="_1FOREIGN_S">#REF!</definedName>
    <definedName name="_2002_PD_RJ_Channel_July">'[3]2002_PD_RJ_Channel_July'!$A$1:$K$531</definedName>
    <definedName name="_2002_PD_Top_42_July">'[3]2002_PD_Top_42_July'!$A$1:$K$65</definedName>
    <definedName name="_2P_LDESCR">#REF!</definedName>
    <definedName name="_3US_S">#REF!</definedName>
    <definedName name="_CM1">#REF!</definedName>
    <definedName name="_xlnm._FilterDatabase" localSheetId="1" hidden="1">'Lean Dictionary'!$B$2:$C$143</definedName>
    <definedName name="_Key1" localSheetId="0" hidden="1">#REF!</definedName>
    <definedName name="_Key1" hidden="1">#REF!</definedName>
    <definedName name="_Key2" hidden="1">#REF!</definedName>
    <definedName name="_l3">#REF!</definedName>
    <definedName name="_Order1" hidden="1">255</definedName>
    <definedName name="_Order2" hidden="1">0</definedName>
    <definedName name="_pa1">#REF!</definedName>
    <definedName name="_PAC2">#REF!</definedName>
    <definedName name="_PAC3">#REF!</definedName>
    <definedName name="_Regression_Out" hidden="1">#REF!</definedName>
    <definedName name="_Regression_X" hidden="1">#REF!</definedName>
    <definedName name="_Regression_Y" hidden="1">#REF!</definedName>
    <definedName name="_Sort" localSheetId="0" hidden="1">#REF!</definedName>
    <definedName name="_Sort" hidden="1">#REF!</definedName>
    <definedName name="_th_QTR_COS_Compare_FINAL_w_054_Pur_FG_Costs">#REF!</definedName>
    <definedName name="_tim2">#REF!</definedName>
    <definedName name="\0">#REF!</definedName>
    <definedName name="\c">#REF!</definedName>
    <definedName name="\D">#REF!</definedName>
    <definedName name="\M">#REF!</definedName>
    <definedName name="\p">'[1]F99 Inc Stmt'!#REF!</definedName>
    <definedName name="\q">#REF!</definedName>
    <definedName name="\V">#REF!</definedName>
    <definedName name="\z">'[2]F99 LL QBR BS'!#REF!</definedName>
    <definedName name="a">#REF!</definedName>
    <definedName name="abc">#REF!</definedName>
    <definedName name="Activity_by_Project_Print_Range">#REF!</definedName>
    <definedName name="actual">'[4]Actuals by Mth'!$A$8:$N$55</definedName>
    <definedName name="actual2">'[5]Actuals by Mth'!$A$9:$N$50</definedName>
    <definedName name="AdminContact">#REF!</definedName>
    <definedName name="All">#REF!</definedName>
    <definedName name="AllLocations">#REF!</definedName>
    <definedName name="Allocations_Print_Range">#REF!</definedName>
    <definedName name="Annual_Requirements">#REF!</definedName>
    <definedName name="ASL">'[6]ASL FY03 Chart'!$A$1:$Y$87</definedName>
    <definedName name="ASSEMBLY_REG">#N/A</definedName>
    <definedName name="ASSET_PEN">#REF!</definedName>
    <definedName name="Assy_FPY_3IN1">'[7]Large SPV'!$AQ$1:$BG$39</definedName>
    <definedName name="Assy_Prod_3IN1">'[7]Large SPV'!$AQ$83:$BG$123</definedName>
    <definedName name="Assy_SR_3IN1">'[7]Large SPV'!$AQ$41:$BG$81</definedName>
    <definedName name="AvailableTime">#REF!</definedName>
    <definedName name="Ba">[8]Calendar!$AA$54</definedName>
    <definedName name="Baa">[8]Calendar!$AC$54</definedName>
    <definedName name="BALANCE">#REF!</definedName>
    <definedName name="balancesheet">'[9]Total LL Internal Plan P&amp;L '!#REF!</definedName>
    <definedName name="BASE">#REF!</definedName>
    <definedName name="Bb">[8]Calendar!$AA$55</definedName>
    <definedName name="Bbb">[8]Calendar!$AC$55</definedName>
    <definedName name="Bc">[8]Calendar!$AA$56</definedName>
    <definedName name="Bcc">[8]Calendar!$AC$56</definedName>
    <definedName name="Bd">[8]Calendar!$AA$57</definedName>
    <definedName name="Bdd">[8]Calendar!$AC$57</definedName>
    <definedName name="Be">[8]Calendar!$AA$58</definedName>
    <definedName name="Bee">[8]Calendar!$AC$58</definedName>
    <definedName name="BETA">#REF!</definedName>
    <definedName name="Bf">[8]Calendar!$AA$59</definedName>
    <definedName name="Bff">[8]Calendar!$AC$59</definedName>
    <definedName name="Bg">[8]Calendar!$AA$60</definedName>
    <definedName name="Bgg">[8]Calendar!$AC$60</definedName>
    <definedName name="Bh">[8]Calendar!$AA$61</definedName>
    <definedName name="Bhh">[8]Calendar!$AC$61</definedName>
    <definedName name="BLT">'[6]ASL BLT Chart'!$A$1:$AE$38</definedName>
    <definedName name="bn">[10]Statistics!$C$20</definedName>
    <definedName name="BNB03PLN">#REF!</definedName>
    <definedName name="BNB04ACDL">#REF!</definedName>
    <definedName name="BNB04ACFN">#REF!</definedName>
    <definedName name="BNB04ACQ">#REF!</definedName>
    <definedName name="BNB04ACT">#REF!</definedName>
    <definedName name="BNB04ACY">#REF!</definedName>
    <definedName name="Body715">#REF!</definedName>
    <definedName name="Body715_FPY_3IN1">#REF!</definedName>
    <definedName name="Body715_Prod_3IN1">#REF!</definedName>
    <definedName name="Body715_SR_3IN1">#REF!</definedName>
    <definedName name="Body715FPY">#REF!</definedName>
    <definedName name="Body715Scrap">#REF!</definedName>
    <definedName name="BUDGET">#REF!</definedName>
    <definedName name="BWACC">#REF!</definedName>
    <definedName name="CALC">#REF!</definedName>
    <definedName name="CandidateName">'[11]Site Information'!$B$10</definedName>
    <definedName name="CAPEX1">#REF!</definedName>
    <definedName name="CAPEX2">#REF!</definedName>
    <definedName name="CAPEX3">#REF!</definedName>
    <definedName name="CAPEX4">#REF!</definedName>
    <definedName name="CAPEX5">#REF!</definedName>
    <definedName name="CAPEX6">#REF!</definedName>
    <definedName name="carol">#REF!</definedName>
    <definedName name="CASH">#REF!</definedName>
    <definedName name="CASH_FLOW">#REF!</definedName>
    <definedName name="CASHTAX">#REF!</definedName>
    <definedName name="cb">#REF!</definedName>
    <definedName name="CBORDER">#REF!</definedName>
    <definedName name="CDA92BS">#REF!</definedName>
    <definedName name="clearance">[12]Sheet1!$I$14</definedName>
    <definedName name="CLOSE_WIN">#REF!</definedName>
    <definedName name="cm">#REF!</definedName>
    <definedName name="CMB04ACQ">#REF!</definedName>
    <definedName name="CMB04ACT">#REF!</definedName>
    <definedName name="CMB04ACY">#REF!</definedName>
    <definedName name="CMB04PLQ">'[13]Combined PLN'!$AA$5:$AN$118</definedName>
    <definedName name="COGS">#REF!</definedName>
    <definedName name="ColumnTitle1">[14]!Project1[[#Headers],[Date]]</definedName>
    <definedName name="ColumnTitle2">#REF!</definedName>
    <definedName name="ColumnTitle3">[14]!Project3[[#Headers],[% done]]</definedName>
    <definedName name="COMPANY">#REF!</definedName>
    <definedName name="CompStndztion">#REF!</definedName>
    <definedName name="conciliación">#REF!</definedName>
    <definedName name="CONSTANT">#REF!</definedName>
    <definedName name="CostColumn">#REF!</definedName>
    <definedName name="creditos">#REF!</definedName>
    <definedName name="creepage">[12]Sheet1!$I$16</definedName>
    <definedName name="CSST">#REF!</definedName>
    <definedName name="Current" localSheetId="0">#REF!</definedName>
    <definedName name="Current">#REF!</definedName>
    <definedName name="Customer">#REF!</definedName>
    <definedName name="CustOQ">'[15]Value Stream'!$C$9</definedName>
    <definedName name="CxCdolls">#REF!</definedName>
    <definedName name="d">'[16]Drop Down'!$C$1:$C$65536</definedName>
    <definedName name="DailyDemand">#REF!</definedName>
    <definedName name="dasdsada">#REF!</definedName>
    <definedName name="_xlnm.Database">#REF!</definedName>
    <definedName name="Date">#REF!</definedName>
    <definedName name="DAYS">#REF!</definedName>
    <definedName name="Days_Per_Year">#REF!</definedName>
    <definedName name="dd">'[17]Drop Down'!$C$1:$C$65536</definedName>
    <definedName name="DEPRECIATION">#REF!</definedName>
    <definedName name="Dept">#REF!</definedName>
    <definedName name="Desc">#REF!</definedName>
    <definedName name="deudas">#REF!</definedName>
    <definedName name="DIRECTORY">#REF!</definedName>
    <definedName name="display_modes">[18]Help!$C$44:$C$46</definedName>
    <definedName name="DORDAL">#REF!</definedName>
    <definedName name="DSP_Print_Range">#REF!</definedName>
    <definedName name="e">'[16]Drop Down'!$C$1:$C$65536</definedName>
    <definedName name="EFFORT_IMPACT_LOOKUP">[19]Lookup!$G$2:$G$4</definedName>
    <definedName name="EHS_Compliance" localSheetId="31">#REF!</definedName>
    <definedName name="EHS_Compliance" localSheetId="29">#REF!</definedName>
    <definedName name="EHS_Compliance" localSheetId="28">#REF!</definedName>
    <definedName name="EHS_Compliance" localSheetId="30">#REF!</definedName>
    <definedName name="EHS_Compliance">#REF!</definedName>
    <definedName name="ep">'[9]Total LL Internal Plan P&amp;L '!#REF!</definedName>
    <definedName name="EP_TREE">[20]eprofit!$A:$Q</definedName>
    <definedName name="EP94_96">[21]eprofit!$V$1:$AG$34</definedName>
    <definedName name="EP95_96">[20]eprofit!$V$1:$AG$34</definedName>
    <definedName name="EPROFIT97">[20]eprofit!$V$39:$AL$73</definedName>
    <definedName name="EPROFIT98">[20]eprofit!$V$80:$AL$114</definedName>
    <definedName name="ert">#REF!</definedName>
    <definedName name="Event1">[8]Calendar!$C$43:$C$72</definedName>
    <definedName name="Event2">[8]Calendar!$S$43:$S$72</definedName>
    <definedName name="EventEndDate">#REF!</definedName>
    <definedName name="EventLocation">#REF!</definedName>
    <definedName name="EventStartDate">#REF!</definedName>
    <definedName name="EventType">#REF!</definedName>
    <definedName name="EventTypes">#REF!</definedName>
    <definedName name="exception">#REF!</definedName>
    <definedName name="F_BALANCE">#REF!</definedName>
    <definedName name="F_CASH">#REF!</definedName>
    <definedName name="F_FINANCE">#REF!</definedName>
    <definedName name="F_INCOME">#REF!</definedName>
    <definedName name="F_INVEST">#REF!</definedName>
    <definedName name="F_OPERATING">#REF!</definedName>
    <definedName name="F_RESULTS">#REF!</definedName>
    <definedName name="F_SUP_CALC">#REF!</definedName>
    <definedName name="F_TAXPG">#REF!</definedName>
    <definedName name="FAB_REG">#N/A</definedName>
    <definedName name="FBASE">#REF!</definedName>
    <definedName name="FCASHTAX">#REF!</definedName>
    <definedName name="FCOGS">#REF!</definedName>
    <definedName name="FCONSTANT">#REF!</definedName>
    <definedName name="FDEPRECIATION">#REF!</definedName>
    <definedName name="FFINANCE">#REF!</definedName>
    <definedName name="FGROWTH">#REF!</definedName>
    <definedName name="FILE">#REF!</definedName>
    <definedName name="FINANCE">#REF!</definedName>
    <definedName name="FINCOME">#REF!</definedName>
    <definedName name="FINCREASED">#REF!</definedName>
    <definedName name="FINETOTHER">#REF!</definedName>
    <definedName name="FINETPPE">#REF!</definedName>
    <definedName name="FINTENSITY">#REF!</definedName>
    <definedName name="FINVESTMENT">#REF!</definedName>
    <definedName name="FINVESTYEARS">#REF!</definedName>
    <definedName name="FirstDay" localSheetId="0">#REF!</definedName>
    <definedName name="FirstDay">#REF!</definedName>
    <definedName name="FirstMonth" localSheetId="0">#REF!</definedName>
    <definedName name="FirstMonth">#REF!</definedName>
    <definedName name="FIWORKING">#REF!</definedName>
    <definedName name="FMARGIN">#REF!</definedName>
    <definedName name="FMS">[7]VTL!$A$2:$I$13721</definedName>
    <definedName name="FMS_FPY_3IN1">[7]VTL!$AQ$1:$BG$39</definedName>
    <definedName name="FMS_Prod_3IN1">[7]VTL!$AQ$83:$BG$123</definedName>
    <definedName name="FMS_SR_3IN1">[7]VTL!$AQ$41:$BG$81</definedName>
    <definedName name="FMSFPY">[7]VTL!$K$2:$N$18931</definedName>
    <definedName name="FMSScrap">[7]VTL!$P$2:$S$24514</definedName>
    <definedName name="FNETPPE">#REF!</definedName>
    <definedName name="FNOPLAT">#REF!</definedName>
    <definedName name="food">#REF!</definedName>
    <definedName name="FOPERATING">#REF!</definedName>
    <definedName name="FORE_ALL">#REF!</definedName>
    <definedName name="forecast">[4]Forecast!$A$8:$N$55</definedName>
    <definedName name="forecast2">[5]Forecast!$A$9:$M$50</definedName>
    <definedName name="FOTHER">#REF!</definedName>
    <definedName name="FPREROIC">#REF!</definedName>
    <definedName name="FREQUENCY">#REF!</definedName>
    <definedName name="FROIC">#REF!</definedName>
    <definedName name="FROICYEARS">#REF!</definedName>
    <definedName name="FSG_A">#REF!</definedName>
    <definedName name="FTURNOVER">#REF!</definedName>
    <definedName name="FWORKING">#REF!</definedName>
    <definedName name="FY06_4th_Qtr_Sales_History_Summary___Modified">#REF!</definedName>
    <definedName name="Ga">[8]Calendar!$AA$64</definedName>
    <definedName name="Gaa">[8]Calendar!$AC$64</definedName>
    <definedName name="Games">#REF!</definedName>
    <definedName name="Gb">[8]Calendar!$AA$65</definedName>
    <definedName name="GBALANCE">#REF!</definedName>
    <definedName name="Gbb">[8]Calendar!$AC$65</definedName>
    <definedName name="Gc">[8]Calendar!$AA$66</definedName>
    <definedName name="GCAP_INVEST">#REF!</definedName>
    <definedName name="Gcc">[8]Calendar!$AC$66</definedName>
    <definedName name="Gd">[8]Calendar!$AA$67</definedName>
    <definedName name="gDataRange">[22]Sheet2!$A$1:$B$30</definedName>
    <definedName name="Gdd">[8]Calendar!$AC$67</definedName>
    <definedName name="Ge">[8]Calendar!$AA$68</definedName>
    <definedName name="Gee">[8]Calendar!$AC$68</definedName>
    <definedName name="Gf">[8]Calendar!$AA$69</definedName>
    <definedName name="Gff">[8]Calendar!$AC$69</definedName>
    <definedName name="GFINANCE">#REF!</definedName>
    <definedName name="GFORECAST">#REF!</definedName>
    <definedName name="GFREE_CASH">#REF!</definedName>
    <definedName name="Gg">[8]Calendar!$AA$70</definedName>
    <definedName name="Ggg">[8]Calendar!$AC$70</definedName>
    <definedName name="Gh">[8]Calendar!$AA$71</definedName>
    <definedName name="Ghh">[8]Calendar!$AC$71</definedName>
    <definedName name="GINCOME">#REF!</definedName>
    <definedName name="GINPUT">#REF!</definedName>
    <definedName name="GK_RESULTS">#REF!</definedName>
    <definedName name="GNOPLAT">#REF!</definedName>
    <definedName name="GOPERATING">#REF!</definedName>
    <definedName name="Group">#REF!</definedName>
    <definedName name="GroupIndex">#REF!</definedName>
    <definedName name="GROWTH">#REF!</definedName>
    <definedName name="GSUP_CALC">#REF!</definedName>
    <definedName name="GVALUE">#REF!</definedName>
    <definedName name="GWACC">#REF!</definedName>
    <definedName name="H_INCOME">#REF!</definedName>
    <definedName name="HBALANCE">#REF!</definedName>
    <definedName name="HCAP_INVEST">#REF!</definedName>
    <definedName name="HCI">#REF!</definedName>
    <definedName name="Height">30</definedName>
    <definedName name="HFINANCE">#REF!</definedName>
    <definedName name="HFREE_CASH">#REF!</definedName>
    <definedName name="HIST_ALL">#REF!</definedName>
    <definedName name="HK_RESULT">#REF!</definedName>
    <definedName name="HK_RESULTS">#REF!</definedName>
    <definedName name="holding">#REF!</definedName>
    <definedName name="Holiday">[8]Calendar!$K$43:$K$72</definedName>
    <definedName name="holidays">OFFSET([18]Holidays!$A$10,1,0,MATCH(9.9E+100,[18]Holidays!$A$10:$A$4989)-1,1)</definedName>
    <definedName name="Home_Center_Expenses_Print_Range">#REF!</definedName>
    <definedName name="HOPERATING">#REF!</definedName>
    <definedName name="hotel">#REF!</definedName>
    <definedName name="HSUP_CALC">#REF!</definedName>
    <definedName name="INCOME">#REF!</definedName>
    <definedName name="incr">#REF!</definedName>
    <definedName name="INCREASED">#REF!</definedName>
    <definedName name="INETOTHER">#REF!</definedName>
    <definedName name="INETPPE">#REF!</definedName>
    <definedName name="INFLATION">'[23]Holophane KeyStats 12-6-99'!#REF!</definedName>
    <definedName name="IntBHF2307_0001">#REF!</definedName>
    <definedName name="INTENSITY">#REF!</definedName>
    <definedName name="Interval" localSheetId="0">#REF!</definedName>
    <definedName name="Interval">#REF!</definedName>
    <definedName name="INTRO">#REF!</definedName>
    <definedName name="INVEST">#REF!</definedName>
    <definedName name="INVESTMENT">#REF!</definedName>
    <definedName name="INVESTYEARS">#REF!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39279.4974652778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TREE">#REF!</definedName>
    <definedName name="IWORKING">#REF!</definedName>
    <definedName name="jkkkj">#REF!</definedName>
    <definedName name="KaizenArea">#REF!</definedName>
    <definedName name="KD">#REF!</definedName>
    <definedName name="lead">[18]Help!$D$147:$D$158</definedName>
    <definedName name="lead_color">[18]Help!$E$147:$E$158</definedName>
    <definedName name="Level1.xls">#REF!</definedName>
    <definedName name="level11.xls">#REF!</definedName>
    <definedName name="level2">#REF!</definedName>
    <definedName name="levell1.xls">#REF!</definedName>
    <definedName name="LIAB_PEN">#REF!</definedName>
    <definedName name="LLDECBS">#REF!</definedName>
    <definedName name="LLDECCF">#REF!</definedName>
    <definedName name="LLFY92BS">#REF!</definedName>
    <definedName name="LOAD">#REF!</definedName>
    <definedName name="Locations">'[24]Drop Down'!$A$1:$A$65536</definedName>
    <definedName name="LV1MATRIX">#REF!</definedName>
    <definedName name="MACRO_HIDE">#REF!</definedName>
    <definedName name="MACRO_SHOW">#REF!</definedName>
    <definedName name="MACROS">#REF!</definedName>
    <definedName name="MAIN">#REF!</definedName>
    <definedName name="MANUAL">#REF!</definedName>
    <definedName name="MARGIN">#REF!</definedName>
    <definedName name="Maxload">#REF!</definedName>
    <definedName name="MBASE">#REF!</definedName>
    <definedName name="MCASHTAX">#REF!</definedName>
    <definedName name="MCOGS">#REF!</definedName>
    <definedName name="MCONSTANT">#REF!</definedName>
    <definedName name="MCOST_CAP">#REF!</definedName>
    <definedName name="MCV">#REF!</definedName>
    <definedName name="MDATA_FILE">#REF!</definedName>
    <definedName name="MDEPRECIATION">#REF!</definedName>
    <definedName name="Metric_Type" localSheetId="31">#REF!</definedName>
    <definedName name="Metric_Type" localSheetId="29">#REF!</definedName>
    <definedName name="Metric_Type" localSheetId="28">#REF!</definedName>
    <definedName name="Metric_Type" localSheetId="30">#REF!</definedName>
    <definedName name="Metric_Type">#REF!</definedName>
    <definedName name="MEZ04ACDL">#REF!</definedName>
    <definedName name="MEZ04ACFN">#REF!</definedName>
    <definedName name="MEZ04ACQ">#REF!</definedName>
    <definedName name="MEZ04ACT">#REF!</definedName>
    <definedName name="MEZ04ACY">#REF!</definedName>
    <definedName name="mfg">#REF!</definedName>
    <definedName name="MFORECAST">#REF!</definedName>
    <definedName name="MGOTO">#REF!</definedName>
    <definedName name="MGRATIOS">#REF!</definedName>
    <definedName name="MGROWTH">#REF!</definedName>
    <definedName name="MHELP">#REF!</definedName>
    <definedName name="MHIST_RATIOS">#REF!</definedName>
    <definedName name="MHISTORICAL">#REF!</definedName>
    <definedName name="MINCREASED">#REF!</definedName>
    <definedName name="MINETOTHER">#REF!</definedName>
    <definedName name="MINETPPE">#REF!</definedName>
    <definedName name="MINIT">#REF!</definedName>
    <definedName name="MINPUT">#REF!</definedName>
    <definedName name="Mins_Per_Shift">#REF!</definedName>
    <definedName name="MINTENSITY">#REF!</definedName>
    <definedName name="MINVESTMENT">#REF!</definedName>
    <definedName name="MINVESTYEARS">#REF!</definedName>
    <definedName name="MIWORKING">#REF!</definedName>
    <definedName name="MKT">#REF!</definedName>
    <definedName name="MKT_COMP">#REF!</definedName>
    <definedName name="MKT_DEBT">#REF!</definedName>
    <definedName name="MMARGIN">#REF!</definedName>
    <definedName name="MNETPPE">#REF!</definedName>
    <definedName name="MNOPLAT">#REF!</definedName>
    <definedName name="MOGOTO">#REF!</definedName>
    <definedName name="MON">#REF!</definedName>
    <definedName name="MONTH">#REF!</definedName>
    <definedName name="Months" localSheetId="0">#REF!</definedName>
    <definedName name="Months">#REF!</definedName>
    <definedName name="MOTHER">#REF!</definedName>
    <definedName name="MPRATIOS">#REF!</definedName>
    <definedName name="MPREROIC">#REF!</definedName>
    <definedName name="MPRINT">#REF!</definedName>
    <definedName name="MPRTREE">#REF!</definedName>
    <definedName name="MPTREE_INVEST">#REF!</definedName>
    <definedName name="MROIC">#REF!</definedName>
    <definedName name="MROICYEARS">#REF!</definedName>
    <definedName name="MRTREE">#REF!</definedName>
    <definedName name="MSG_A">#REF!</definedName>
    <definedName name="MTREE_INVEST">#REF!</definedName>
    <definedName name="MTURNOVER">#REF!</definedName>
    <definedName name="Multiplier">#REF!</definedName>
    <definedName name="MVALUE">#REF!</definedName>
    <definedName name="MWACC">#REF!</definedName>
    <definedName name="MWINDOW">#REF!</definedName>
    <definedName name="MWORKING">#REF!</definedName>
    <definedName name="NETPPE">#REF!</definedName>
    <definedName name="NEW_INVESTMENT">#REF!</definedName>
    <definedName name="Newark">'[6]ASL FY03 Chart'!$A$1:$Y$58</definedName>
    <definedName name="NO">#REF!</definedName>
    <definedName name="nodeducibles">#REF!</definedName>
    <definedName name="Nonmfg">#REF!</definedName>
    <definedName name="NOPLAT">#REF!</definedName>
    <definedName name="Ocell">'[10]STDWCT Template'!$A$11:$A$69</definedName>
    <definedName name="OEE">'[10]STDWCT Template'!$M$6</definedName>
    <definedName name="ok">[25]PYR!$A$19:$M$26</definedName>
    <definedName name="Old_print_Area">#REF!</definedName>
    <definedName name="op">#REF!</definedName>
    <definedName name="OPEN_WIN">#REF!</definedName>
    <definedName name="OPERATING">#REF!</definedName>
    <definedName name="OrdersPerDay" localSheetId="0">#REF!</definedName>
    <definedName name="OrdersPerDay">#REF!</definedName>
    <definedName name="OTHER">#REF!</definedName>
    <definedName name="Otras_Ctas_x_Pag___Banamex">#REF!</definedName>
    <definedName name="paa">#REF!</definedName>
    <definedName name="pab">#REF!</definedName>
    <definedName name="pac">#REF!</definedName>
    <definedName name="pad">#REF!</definedName>
    <definedName name="paf">#REF!</definedName>
    <definedName name="pag">#REF!</definedName>
    <definedName name="PAGE">#REF!</definedName>
    <definedName name="PAGE_INTRO">#REF!</definedName>
    <definedName name="PAGE1">'[2]F99 LL QBR BS'!#REF!</definedName>
    <definedName name="PAGE10">#REF!</definedName>
    <definedName name="page11">#REF!</definedName>
    <definedName name="page12">#REF!</definedName>
    <definedName name="page13">#REF!</definedName>
    <definedName name="PAGE13A">#REF!</definedName>
    <definedName name="page14">#REF!</definedName>
    <definedName name="PAGE14A">#REF!</definedName>
    <definedName name="page15">#REF!</definedName>
    <definedName name="PAGE15A">#REF!</definedName>
    <definedName name="page16">#REF!</definedName>
    <definedName name="PAGE16A">#REF!</definedName>
    <definedName name="page17">#REF!</definedName>
    <definedName name="page18">#REF!</definedName>
    <definedName name="page19">#REF!</definedName>
    <definedName name="PAGE2">'[2]F99 LL QBR BS'!#REF!</definedName>
    <definedName name="page20">#REF!</definedName>
    <definedName name="page21">#REF!</definedName>
    <definedName name="page22">#REF!</definedName>
    <definedName name="page23">#REF!</definedName>
    <definedName name="page24">#REF!</definedName>
    <definedName name="page25">#REF!</definedName>
    <definedName name="PAGE26">#REF!</definedName>
    <definedName name="PAGE27">#REF!</definedName>
    <definedName name="PAGE28">#REF!</definedName>
    <definedName name="page29">#REF!</definedName>
    <definedName name="PAGE2A">'[2]F99 LL QBR BS'!#REF!</definedName>
    <definedName name="PAGE3">'[1]F99 Inc Stmt'!#REF!</definedName>
    <definedName name="page30">#REF!</definedName>
    <definedName name="page31">#REF!</definedName>
    <definedName name="page32">#REF!</definedName>
    <definedName name="page33">#REF!</definedName>
    <definedName name="PAGE3A">'[1]F99 Inc Stmt'!#REF!</definedName>
    <definedName name="page3b">'[1]F99 Inc Stmt'!#REF!</definedName>
    <definedName name="PAGE3D">'[1]F99 Inc Stmt'!#REF!</definedName>
    <definedName name="PAGE4">#REF!</definedName>
    <definedName name="page4e">'[1]F99 Inc Stmt'!#REF!</definedName>
    <definedName name="page4f">'[1]F99 Inc Stmt'!#REF!</definedName>
    <definedName name="page4g">'[1]F99 Inc Stmt'!#REF!</definedName>
    <definedName name="PAGE5">'[1]F99 Inc Stmt'!#REF!</definedName>
    <definedName name="PAGE5A">#REF!</definedName>
    <definedName name="PAGE6">#REF!</definedName>
    <definedName name="PAGE6A">#REF!</definedName>
    <definedName name="PAGE7">#REF!</definedName>
    <definedName name="PAGE7A">#REF!</definedName>
    <definedName name="PAGE8">#REF!</definedName>
    <definedName name="PAGE8A">#REF!</definedName>
    <definedName name="PAGE9">#REF!</definedName>
    <definedName name="PAINT_REG">#N/A</definedName>
    <definedName name="par">#REF!</definedName>
    <definedName name="patty">#REF!</definedName>
    <definedName name="PBASE">#REF!</definedName>
    <definedName name="PCASHTAX">#REF!</definedName>
    <definedName name="PCOGS">#REF!</definedName>
    <definedName name="PCONSTANT">#REF!</definedName>
    <definedName name="PDEPRECIATION">#REF!</definedName>
    <definedName name="PFORECAST">#REF!</definedName>
    <definedName name="PGROWTH">#REF!</definedName>
    <definedName name="PHISTORICAL">#REF!</definedName>
    <definedName name="PINCREASED">#REF!</definedName>
    <definedName name="PINETOTHER">#REF!</definedName>
    <definedName name="PINETPPE">#REF!</definedName>
    <definedName name="PINTENSITY">#REF!</definedName>
    <definedName name="PINVESTMENT">#REF!</definedName>
    <definedName name="PINVESTYEARS">#REF!</definedName>
    <definedName name="PIWORKING">#REF!</definedName>
    <definedName name="plan">'[4]Plan by Mth'!$A$8:$N$55</definedName>
    <definedName name="Plant___Dept.">#REF!</definedName>
    <definedName name="PlanvsAct">#REF!</definedName>
    <definedName name="Plug_FPY_3IN1">'[7]G &amp; L'!$AQ$1:$BG$39</definedName>
    <definedName name="Plug_Prod_3IN1">'[7]G &amp; L'!$AQ$83:$BG$123</definedName>
    <definedName name="Plug_SR_3IN1">'[7]G &amp; L'!$AQ$41:$BG$81</definedName>
    <definedName name="Plug134">'[7]G &amp; L'!$A$2:$I$13721</definedName>
    <definedName name="Plug134FPY">'[7]G &amp; L'!$K$2:$N$18931</definedName>
    <definedName name="Plug134Scrap">'[7]G &amp; L'!$P$2:$S$24514</definedName>
    <definedName name="PMARGIN">#REF!</definedName>
    <definedName name="PNETPPE">#REF!</definedName>
    <definedName name="PNOPLAT">#REF!</definedName>
    <definedName name="POTHER">#REF!</definedName>
    <definedName name="PPREROIC">#REF!</definedName>
    <definedName name="PRATIOS">#REF!</definedName>
    <definedName name="PRD04ACDL">#REF!</definedName>
    <definedName name="PRD04ACFN">#REF!</definedName>
    <definedName name="PRD04PLDL">#REF!</definedName>
    <definedName name="PREFERRED">#REF!</definedName>
    <definedName name="PREROIC">#REF!</definedName>
    <definedName name="PresName">'[11]Site Information'!#REF!</definedName>
    <definedName name="Prework">[19]Lookup!$O$2:$O$5</definedName>
    <definedName name="PRICE">#REF!</definedName>
    <definedName name="print">'[26]F99 Inc Stmt After Stds QBR'!#REF!</definedName>
    <definedName name="_xlnm.Print_Area" localSheetId="4">'AME Lean Sensei Questions'!$A$1:$I$458</definedName>
    <definedName name="_xlnm.Print_Area" localSheetId="31">'Assessor Training'!$A$1:$Y$14</definedName>
    <definedName name="_xlnm.Print_Area" localSheetId="7">'Book Library'!$A$1:$O$76</definedName>
    <definedName name="_xlnm.Print_Area" localSheetId="3">'How to use the Lean Sensei'!$A$1:$H$37</definedName>
    <definedName name="_xlnm.Print_Area" localSheetId="29">'Lean Assessment '!$A$1:$Y$14</definedName>
    <definedName name="_xlnm.Print_Area" localSheetId="28">'Lean Boot Camp'!$A$1:$Y$14</definedName>
    <definedName name="_xlnm.Print_Area" localSheetId="30">'Lean Sensei Facilitation'!$A$1:$Y$16</definedName>
    <definedName name="_xlnm.Print_Area" localSheetId="25">'Lean Webinar Dashboard'!$A$1:$N$76</definedName>
    <definedName name="_xlnm.Print_Area" localSheetId="2">'Quick Reference to Excellence'!$B$1:$D$334</definedName>
    <definedName name="_xlnm.Print_Area" localSheetId="26">'Target Magazing Dashboard'!$A$1:$N$143</definedName>
    <definedName name="_xlnm.Print_Area" localSheetId="32">'Tool Selector Guide'!$A$1:$C$39</definedName>
    <definedName name="_xlnm.Print_Area">#REF!</definedName>
    <definedName name="Print_Area_MI">'[1]F99 Inc Stmt'!#REF!</definedName>
    <definedName name="Print_Area2">#REF!</definedName>
    <definedName name="PRINT_SH">#REF!</definedName>
    <definedName name="_xlnm.Print_Titles" localSheetId="4">'AME Lean Sensei Questions'!$1:$3</definedName>
    <definedName name="_xlnm.Print_Titles" localSheetId="32">'Tool Selector Guide'!$2:$2</definedName>
    <definedName name="_xlnm.Print_Titles">#REF!</definedName>
    <definedName name="PRINT_TITLES_MI">#REF!</definedName>
    <definedName name="Process_Owners">'[27]Drop-downs'!$A$1:$A$7</definedName>
    <definedName name="Product">#REF!</definedName>
    <definedName name="profitloss1">'[2]F99 LL QBR BS'!#REF!</definedName>
    <definedName name="PROIC">#REF!</definedName>
    <definedName name="PROICYEARS">#REF!</definedName>
    <definedName name="ProjectStartDate">#REF!</definedName>
    <definedName name="PROTHER">#REF!</definedName>
    <definedName name="PSG_A">#REF!</definedName>
    <definedName name="PTURNOVER">#REF!</definedName>
    <definedName name="PWORKING">#REF!</definedName>
    <definedName name="PYOP">[28]PYR!$A$19:$M$26</definedName>
    <definedName name="PYSALES">[28]PYR!$A$6:$M$15</definedName>
    <definedName name="Q_\LLCORP\NSI\RPTS\NSIEST5.xls">'[2]F99 LL QBR BS'!#REF!</definedName>
    <definedName name="Q_\LLCORP\NSI\RPTS\NSIEST5.XLW\page8">#REF!</definedName>
    <definedName name="R_OPERATING">#REF!</definedName>
    <definedName name="ratios">'[9]Total LL Internal Plan P&amp;L '!#REF!</definedName>
    <definedName name="ResBcosDeud">#REF!</definedName>
    <definedName name="RESULTS">#REF!</definedName>
    <definedName name="RF">#REF!</definedName>
    <definedName name="ROIC">#REF!</definedName>
    <definedName name="ROICYEARS">#REF!</definedName>
    <definedName name="Roles">#REF!</definedName>
    <definedName name="RowTitleRegion1..D4">'[14]Job Search'!#REF!</definedName>
    <definedName name="rt">#REF!</definedName>
    <definedName name="RTREE">#REF!</definedName>
    <definedName name="S">#REF!</definedName>
    <definedName name="SALES">[28]plan!$A$6:$M$15</definedName>
    <definedName name="SAPBEXrevision" hidden="1">1</definedName>
    <definedName name="SAPBEXsysID" hidden="1">"RWP"</definedName>
    <definedName name="SAPBEXwbID" hidden="1">"3L00FXP6TOPCTTUJHXII1U3YI"</definedName>
    <definedName name="SDPPriority">#REF!</definedName>
    <definedName name="Seconds_Per_Minute">#REF!</definedName>
    <definedName name="SG_A">#REF!</definedName>
    <definedName name="SHARES">#REF!</definedName>
    <definedName name="Shifts_Per_Day">#REF!</definedName>
    <definedName name="slots">#REF!</definedName>
    <definedName name="SmallLPV">'[7]Large SPV'!$A$2:$I$10000</definedName>
    <definedName name="SmallLPVFPY">'[7]Large SPV'!$K$2:$N$18931</definedName>
    <definedName name="SmallLPVScrap">'[7]Large SPV'!$P$2:$S$24514</definedName>
    <definedName name="SRC_Budget_Name">#REF!</definedName>
    <definedName name="StartDate" localSheetId="0">#REF!</definedName>
    <definedName name="StartDate">#REF!</definedName>
    <definedName name="Status" localSheetId="0">#REF!</definedName>
    <definedName name="Status">#REF!</definedName>
    <definedName name="Status_of_Accruals_Print_Range">#REF!</definedName>
    <definedName name="SUP_CALC">#REF!</definedName>
    <definedName name="Suppliers">'[27]Drop-downs'!$B$1:$B$16</definedName>
    <definedName name="tabla">#REF!</definedName>
    <definedName name="TableA">#REF!</definedName>
    <definedName name="TableB">#REF!</definedName>
    <definedName name="TableName">"Dummy"</definedName>
    <definedName name="Takt">'[10]STDWCT Template'!$K$6</definedName>
    <definedName name="Takt__sec_pc">#REF!</definedName>
    <definedName name="TaktTime">#REF!</definedName>
    <definedName name="TARGET_DEBT">#REF!</definedName>
    <definedName name="TARGET_PREF">#REF!</definedName>
    <definedName name="TAX">#REF!</definedName>
    <definedName name="tct">#REF!</definedName>
    <definedName name="TEST">#REF!</definedName>
    <definedName name="test.xls">#REF!</definedName>
    <definedName name="test1">#REF!</definedName>
    <definedName name="testing">#REF!</definedName>
    <definedName name="ti">#REF!</definedName>
    <definedName name="tiempos">#REF!</definedName>
    <definedName name="tiempos1">#REF!</definedName>
    <definedName name="time">#REF!</definedName>
    <definedName name="TimeInterval" localSheetId="0">#REF!</definedName>
    <definedName name="TimeInterval">#REF!</definedName>
    <definedName name="Times" localSheetId="0">#REF!</definedName>
    <definedName name="Times">#REF!</definedName>
    <definedName name="Times2" localSheetId="0">#REF!</definedName>
    <definedName name="Times2">#REF!</definedName>
    <definedName name="TITLE">#REF!</definedName>
    <definedName name="tman">'[10]STDWCT Template'!$F$11:$F$69</definedName>
    <definedName name="Tools">#REF!</definedName>
    <definedName name="TOT_PLAN_REG">#N/A</definedName>
    <definedName name="total">#REF!</definedName>
    <definedName name="Total_Lithonia___Economic_Profit">"ep"</definedName>
    <definedName name="TREE_INVEST">#REF!</definedName>
    <definedName name="TtlYr">#REF!</definedName>
    <definedName name="TURNOVER">#REF!</definedName>
    <definedName name="Types">'[24]Drop Down'!$C$1:$C$65536</definedName>
    <definedName name="Typical_Part_No">#REF!</definedName>
    <definedName name="Typical_Part_No.">#REF!</definedName>
    <definedName name="ü">'[29]7-19-18'!#REF!</definedName>
    <definedName name="urgency_days">[18]Help!$E$161:$E$163</definedName>
    <definedName name="US">#REF!</definedName>
    <definedName name="US92BS">#REF!</definedName>
    <definedName name="VAL_SUM">#REF!</definedName>
    <definedName name="VALUE">#REF!</definedName>
    <definedName name="VERSION">#REF!</definedName>
    <definedName name="VRSC_VIEW_SITE_ANALYSIS">#REF!</definedName>
    <definedName name="WACC">#REF!</definedName>
    <definedName name="wc">[30]WC!$P$6:$AB$100</definedName>
    <definedName name="WELD_REG">#N/A</definedName>
    <definedName name="what">#REF!</definedName>
    <definedName name="whatd">#REF!</definedName>
    <definedName name="Width">2</definedName>
    <definedName name="Workcontent">'[10]STDWCT Template'!$F$71</definedName>
    <definedName name="WORKING">#REF!</definedName>
    <definedName name="WORKWEEK_LOOKUP">[19]Lookup!$E$2:$E$55</definedName>
    <definedName name="wweww">#REF!</definedName>
    <definedName name="Ya">[8]Calendar!$AA$44</definedName>
    <definedName name="Yaa">[8]Calendar!$AC$44</definedName>
    <definedName name="Yb">[8]Calendar!$AA$45</definedName>
    <definedName name="Ybb">[8]Calendar!$AC$45</definedName>
    <definedName name="Yc">[8]Calendar!$AA$46</definedName>
    <definedName name="Ycc">[8]Calendar!$AC$46</definedName>
    <definedName name="Yd">[8]Calendar!$AA$47</definedName>
    <definedName name="Ydd">[8]Calendar!$AC$47</definedName>
    <definedName name="Ye">[8]Calendar!$AA$48</definedName>
    <definedName name="YEAR">#REF!</definedName>
    <definedName name="Year1">#REF!</definedName>
    <definedName name="Yee">[8]Calendar!$AC$48</definedName>
    <definedName name="YellowZoneDays" localSheetId="0">#REF!</definedName>
    <definedName name="YellowZoneDays">#REF!</definedName>
    <definedName name="Yf">[8]Calendar!$AA$49</definedName>
    <definedName name="Yff">[8]Calendar!$AC$49</definedName>
    <definedName name="Yg">[8]Calendar!$AA$50</definedName>
    <definedName name="Ygg">[8]Calendar!$AC$50</definedName>
    <definedName name="Yh">[8]Calendar!$AA$51</definedName>
    <definedName name="Yhh">[8]Calendar!$AC$51</definedName>
    <definedName name="yields">#REF!</definedName>
    <definedName name="YTD_actual">'[4]Actuals YTD-Mth'!$A$8:$N$55</definedName>
    <definedName name="YTD_PLAN">'[4]PLan YTD-Mth'!$A$8:$N$55</definedName>
    <definedName name="yzd">#REF!</definedName>
    <definedName name="Z_15F8A144_BC19_4B70_B468_75C2D0F16780_.wvu.PrintArea" localSheetId="4" hidden="1">'AME Lean Sensei Questions'!$A$1:$F$457</definedName>
    <definedName name="Z_15F8A144_BC19_4B70_B468_75C2D0F16780_.wvu.PrintArea" localSheetId="31" hidden="1">'Assessor Training'!$A$1:$Y$14</definedName>
    <definedName name="Z_15F8A144_BC19_4B70_B468_75C2D0F16780_.wvu.PrintArea" localSheetId="7" hidden="1">'Book Library'!$A$1:$O$76</definedName>
    <definedName name="Z_15F8A144_BC19_4B70_B468_75C2D0F16780_.wvu.PrintArea" localSheetId="29" hidden="1">'Lean Assessment '!$A$1:$Y$14</definedName>
    <definedName name="Z_15F8A144_BC19_4B70_B468_75C2D0F16780_.wvu.PrintArea" localSheetId="28" hidden="1">'Lean Boot Camp'!$A$1:$Y$14</definedName>
    <definedName name="Z_15F8A144_BC19_4B70_B468_75C2D0F16780_.wvu.PrintArea" localSheetId="30" hidden="1">'Lean Sensei Facilitation'!$A$1:$Y$16</definedName>
    <definedName name="Z_15F8A144_BC19_4B70_B468_75C2D0F16780_.wvu.PrintArea" localSheetId="25" hidden="1">'Lean Webinar Dashboard'!$A$1:$N$76</definedName>
    <definedName name="Z_15F8A144_BC19_4B70_B468_75C2D0F16780_.wvu.PrintArea" localSheetId="26" hidden="1">'Target Magazing Dashboard'!$A$1:$N$143</definedName>
    <definedName name="Z_15F8A144_BC19_4B70_B468_75C2D0F16780_.wvu.PrintTitles" localSheetId="4" hidden="1">'AME Lean Sensei Questions'!$1:$3</definedName>
  </definedNames>
  <calcPr calcId="191029"/>
  <customWorkbookViews>
    <customWorkbookView name="Sensei View" guid="{15F8A144-BC19-4B70-B468-75C2D0F16780}" windowWidth="1358" windowHeight="728" activeSheetId="2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8" i="32" l="1"/>
  <c r="A4" i="31"/>
  <c r="A16" i="31"/>
  <c r="A15" i="31"/>
  <c r="A14" i="31"/>
  <c r="A13" i="31"/>
  <c r="A12" i="31"/>
  <c r="A11" i="31"/>
  <c r="A10" i="31"/>
  <c r="A9" i="31"/>
  <c r="A8" i="31"/>
  <c r="A7" i="31"/>
  <c r="A6" i="31"/>
  <c r="A5" i="31"/>
  <c r="E10" i="30"/>
  <c r="D452" i="57"/>
  <c r="E452" i="57" s="1"/>
  <c r="E79" i="30" s="1"/>
  <c r="D445" i="57"/>
  <c r="E445" i="57" s="1"/>
  <c r="E78" i="30" s="1"/>
  <c r="D438" i="57"/>
  <c r="E438" i="57" s="1"/>
  <c r="D431" i="57"/>
  <c r="E431" i="57" s="1"/>
  <c r="E75" i="30" s="1"/>
  <c r="D424" i="57"/>
  <c r="E424" i="57"/>
  <c r="E74" i="30"/>
  <c r="D417" i="57"/>
  <c r="E417" i="57" s="1"/>
  <c r="E73" i="30" s="1"/>
  <c r="D410" i="57"/>
  <c r="E410" i="57" s="1"/>
  <c r="D403" i="57"/>
  <c r="E403" i="57" s="1"/>
  <c r="E70" i="30" s="1"/>
  <c r="D396" i="57"/>
  <c r="E396" i="57" s="1"/>
  <c r="E69" i="30" s="1"/>
  <c r="D389" i="57"/>
  <c r="E389" i="57" s="1"/>
  <c r="D382" i="57"/>
  <c r="E382" i="57"/>
  <c r="E66" i="30"/>
  <c r="D375" i="57"/>
  <c r="E375" i="57" s="1"/>
  <c r="E65" i="30" s="1"/>
  <c r="D368" i="57"/>
  <c r="E368" i="57"/>
  <c r="E64" i="30" s="1"/>
  <c r="D361" i="57"/>
  <c r="E361" i="57" s="1"/>
  <c r="D354" i="57"/>
  <c r="E354" i="57" s="1"/>
  <c r="E61" i="30" s="1"/>
  <c r="D347" i="57"/>
  <c r="E347" i="57" s="1"/>
  <c r="D340" i="57"/>
  <c r="E340" i="57"/>
  <c r="E59" i="30"/>
  <c r="D333" i="57"/>
  <c r="E333" i="57" s="1"/>
  <c r="E57" i="30" s="1"/>
  <c r="D326" i="57"/>
  <c r="E326" i="57" s="1"/>
  <c r="E56" i="30" s="1"/>
  <c r="D319" i="57"/>
  <c r="E319" i="57" s="1"/>
  <c r="D312" i="57"/>
  <c r="E312" i="57" s="1"/>
  <c r="E53" i="30" s="1"/>
  <c r="D305" i="57"/>
  <c r="E305" i="57" s="1"/>
  <c r="E52" i="30" s="1"/>
  <c r="D298" i="57"/>
  <c r="E298" i="57"/>
  <c r="E51" i="30"/>
  <c r="D291" i="57"/>
  <c r="E291" i="57"/>
  <c r="E50" i="30"/>
  <c r="D284" i="57"/>
  <c r="E284" i="57" s="1"/>
  <c r="E49" i="30" s="1"/>
  <c r="D277" i="57"/>
  <c r="E277" i="57" s="1"/>
  <c r="E48" i="30" s="1"/>
  <c r="D270" i="57"/>
  <c r="E270" i="57" s="1"/>
  <c r="E47" i="30" s="1"/>
  <c r="D263" i="57"/>
  <c r="E263" i="57" s="1"/>
  <c r="E46" i="30" s="1"/>
  <c r="D256" i="57"/>
  <c r="E256" i="57"/>
  <c r="E45" i="30"/>
  <c r="D249" i="57"/>
  <c r="E249" i="57" s="1"/>
  <c r="E44" i="30" s="1"/>
  <c r="D242" i="57"/>
  <c r="E242" i="57" s="1"/>
  <c r="D235" i="57"/>
  <c r="E235" i="57" s="1"/>
  <c r="E41" i="30" s="1"/>
  <c r="D228" i="57"/>
  <c r="E228" i="57" s="1"/>
  <c r="E40" i="30" s="1"/>
  <c r="D221" i="57"/>
  <c r="E221" i="57" s="1"/>
  <c r="E39" i="30" s="1"/>
  <c r="D214" i="57"/>
  <c r="E214" i="57"/>
  <c r="E38" i="30"/>
  <c r="D207" i="57"/>
  <c r="E207" i="57" s="1"/>
  <c r="E37" i="30" s="1"/>
  <c r="D200" i="57"/>
  <c r="E200" i="57" s="1"/>
  <c r="E36" i="30" s="1"/>
  <c r="D193" i="57"/>
  <c r="E193" i="57" s="1"/>
  <c r="E35" i="30" s="1"/>
  <c r="D186" i="57"/>
  <c r="E186" i="57" s="1"/>
  <c r="E34" i="30" s="1"/>
  <c r="D179" i="57"/>
  <c r="E179" i="57" s="1"/>
  <c r="E33" i="30" s="1"/>
  <c r="D172" i="57"/>
  <c r="E172" i="57"/>
  <c r="E32" i="30"/>
  <c r="D165" i="57"/>
  <c r="E165" i="57" s="1"/>
  <c r="E31" i="30" s="1"/>
  <c r="D158" i="57"/>
  <c r="E158" i="57" s="1"/>
  <c r="E30" i="30" s="1"/>
  <c r="D151" i="57"/>
  <c r="E151" i="57" s="1"/>
  <c r="E29" i="30" s="1"/>
  <c r="D144" i="57"/>
  <c r="E144" i="57" s="1"/>
  <c r="E28" i="30" s="1"/>
  <c r="D137" i="57"/>
  <c r="E137" i="57"/>
  <c r="E27" i="30" s="1"/>
  <c r="D130" i="57"/>
  <c r="E130" i="57"/>
  <c r="E26" i="30"/>
  <c r="D123" i="57"/>
  <c r="E123" i="57" s="1"/>
  <c r="D116" i="57"/>
  <c r="E116" i="57"/>
  <c r="E23" i="30" s="1"/>
  <c r="D109" i="57"/>
  <c r="E109" i="57" s="1"/>
  <c r="E22" i="30" s="1"/>
  <c r="D102" i="57"/>
  <c r="E102" i="57" s="1"/>
  <c r="D95" i="57"/>
  <c r="E95" i="57" s="1"/>
  <c r="E20" i="30" s="1"/>
  <c r="D88" i="57"/>
  <c r="E88" i="57"/>
  <c r="E18" i="30"/>
  <c r="D81" i="57"/>
  <c r="E81" i="57"/>
  <c r="E17" i="30"/>
  <c r="F17" i="30" s="1"/>
  <c r="D74" i="57"/>
  <c r="E74" i="57" s="1"/>
  <c r="D67" i="57"/>
  <c r="E67" i="57" s="1"/>
  <c r="E14" i="30" s="1"/>
  <c r="D60" i="57"/>
  <c r="E60" i="57" s="1"/>
  <c r="D53" i="57"/>
  <c r="E53" i="57" s="1"/>
  <c r="E12" i="30" s="1"/>
  <c r="D46" i="57"/>
  <c r="E46" i="57"/>
  <c r="E11" i="30"/>
  <c r="D39" i="57"/>
  <c r="E39" i="57"/>
  <c r="D32" i="57"/>
  <c r="E32" i="57"/>
  <c r="E9" i="30" s="1"/>
  <c r="D25" i="57"/>
  <c r="E25" i="57" s="1"/>
  <c r="E7" i="30" s="1"/>
  <c r="D18" i="57"/>
  <c r="E18" i="57" s="1"/>
  <c r="E6" i="30" s="1"/>
  <c r="D11" i="57"/>
  <c r="E11" i="57" s="1"/>
  <c r="E5" i="30" s="1"/>
  <c r="D4" i="57"/>
  <c r="E4" i="57" s="1"/>
  <c r="H339" i="57"/>
  <c r="C18" i="57"/>
  <c r="C25" i="57"/>
  <c r="C32" i="57"/>
  <c r="C39" i="57"/>
  <c r="C46" i="57"/>
  <c r="C53" i="57"/>
  <c r="C60" i="57"/>
  <c r="C67" i="57"/>
  <c r="C74" i="57"/>
  <c r="C81" i="57"/>
  <c r="C88" i="57"/>
  <c r="C95" i="57"/>
  <c r="C102" i="57"/>
  <c r="C109" i="57"/>
  <c r="C116" i="57"/>
  <c r="C123" i="57"/>
  <c r="C130" i="57"/>
  <c r="C137" i="57"/>
  <c r="C144" i="57"/>
  <c r="C151" i="57"/>
  <c r="C158" i="57"/>
  <c r="C165" i="57"/>
  <c r="C172" i="57"/>
  <c r="C179" i="57"/>
  <c r="C186" i="57"/>
  <c r="C193" i="57"/>
  <c r="C200" i="57"/>
  <c r="C207" i="57"/>
  <c r="C214" i="57"/>
  <c r="C221" i="57"/>
  <c r="C228" i="57"/>
  <c r="C235" i="57"/>
  <c r="C242" i="57"/>
  <c r="C249" i="57"/>
  <c r="C256" i="57"/>
  <c r="C263" i="57"/>
  <c r="C270" i="57"/>
  <c r="C277" i="57"/>
  <c r="C284" i="57"/>
  <c r="C291" i="57"/>
  <c r="C298" i="57"/>
  <c r="C305" i="57"/>
  <c r="C312" i="57"/>
  <c r="C319" i="57"/>
  <c r="C326" i="57"/>
  <c r="C333" i="57"/>
  <c r="C340" i="57"/>
  <c r="C347" i="57"/>
  <c r="C354" i="57"/>
  <c r="C361" i="57"/>
  <c r="C368" i="57"/>
  <c r="C375" i="57"/>
  <c r="C382" i="57"/>
  <c r="C389" i="57"/>
  <c r="C396" i="57"/>
  <c r="C403" i="57"/>
  <c r="C410" i="57"/>
  <c r="C417" i="57"/>
  <c r="C424" i="57"/>
  <c r="C431" i="57"/>
  <c r="C438" i="57"/>
  <c r="C445" i="57"/>
  <c r="C452" i="57"/>
  <c r="B35" i="32"/>
  <c r="D74" i="30"/>
  <c r="F66" i="30"/>
  <c r="F59" i="30"/>
  <c r="F51" i="30"/>
  <c r="D50" i="30"/>
  <c r="F45" i="30"/>
  <c r="F38" i="30"/>
  <c r="F32" i="30"/>
  <c r="F26" i="30"/>
  <c r="D18" i="30"/>
  <c r="F11" i="30"/>
  <c r="F10" i="30"/>
  <c r="C130" i="29"/>
  <c r="C137" i="29"/>
  <c r="C144" i="29"/>
  <c r="C151" i="29"/>
  <c r="C158" i="29"/>
  <c r="C165" i="29"/>
  <c r="C172" i="29"/>
  <c r="C179" i="29"/>
  <c r="C186" i="29"/>
  <c r="C193" i="29"/>
  <c r="C200" i="29"/>
  <c r="C207" i="29"/>
  <c r="C214" i="29"/>
  <c r="C221" i="29"/>
  <c r="C228" i="29"/>
  <c r="C235" i="29"/>
  <c r="C242" i="29"/>
  <c r="C249" i="29"/>
  <c r="C256" i="29"/>
  <c r="C263" i="29"/>
  <c r="C270" i="29"/>
  <c r="C277" i="29"/>
  <c r="C284" i="29"/>
  <c r="C291" i="29"/>
  <c r="C298" i="29"/>
  <c r="C305" i="29"/>
  <c r="C312" i="29"/>
  <c r="C319" i="29"/>
  <c r="C326" i="29"/>
  <c r="C333" i="29"/>
  <c r="C340" i="29"/>
  <c r="C347" i="29"/>
  <c r="C354" i="29"/>
  <c r="C361" i="29"/>
  <c r="C368" i="29"/>
  <c r="C375" i="29"/>
  <c r="C382" i="29"/>
  <c r="C389" i="29"/>
  <c r="C396" i="29"/>
  <c r="C403" i="29"/>
  <c r="C410" i="29"/>
  <c r="C417" i="29"/>
  <c r="C424" i="29"/>
  <c r="C431" i="29"/>
  <c r="C438" i="29"/>
  <c r="C445" i="29"/>
  <c r="C452" i="29"/>
  <c r="C81" i="29"/>
  <c r="C88" i="29"/>
  <c r="C95" i="29"/>
  <c r="C102" i="29"/>
  <c r="C109" i="29"/>
  <c r="C116" i="29"/>
  <c r="C18" i="29"/>
  <c r="C25" i="29"/>
  <c r="C32" i="29"/>
  <c r="C39" i="29"/>
  <c r="C46" i="29"/>
  <c r="C53" i="29"/>
  <c r="C60" i="29"/>
  <c r="C67" i="29"/>
  <c r="D45" i="30"/>
  <c r="D11" i="30"/>
  <c r="D10" i="30"/>
  <c r="D59" i="30"/>
  <c r="D66" i="30"/>
  <c r="D32" i="30"/>
  <c r="D38" i="30"/>
  <c r="F18" i="30"/>
  <c r="F74" i="30"/>
  <c r="F50" i="30"/>
  <c r="D51" i="30"/>
  <c r="D26" i="30"/>
  <c r="F12" i="30" l="1"/>
  <c r="D12" i="30"/>
  <c r="D20" i="30"/>
  <c r="F20" i="30"/>
  <c r="F79" i="30"/>
  <c r="D79" i="30"/>
  <c r="F78" i="30"/>
  <c r="D78" i="30"/>
  <c r="E458" i="57"/>
  <c r="G458" i="57" s="1"/>
  <c r="E77" i="30"/>
  <c r="F75" i="30"/>
  <c r="D75" i="30"/>
  <c r="F73" i="30"/>
  <c r="D73" i="30"/>
  <c r="E437" i="57"/>
  <c r="G437" i="57" s="1"/>
  <c r="E72" i="30"/>
  <c r="D70" i="30"/>
  <c r="F70" i="30"/>
  <c r="F69" i="30"/>
  <c r="D69" i="30"/>
  <c r="E68" i="30"/>
  <c r="E409" i="57"/>
  <c r="G409" i="57" s="1"/>
  <c r="D65" i="30"/>
  <c r="F65" i="30"/>
  <c r="F64" i="30"/>
  <c r="D64" i="30"/>
  <c r="E388" i="57"/>
  <c r="G388" i="57" s="1"/>
  <c r="E63" i="30"/>
  <c r="F63" i="30" s="1"/>
  <c r="D63" i="30"/>
  <c r="D62" i="30" s="1"/>
  <c r="F61" i="30"/>
  <c r="D61" i="30"/>
  <c r="E60" i="30"/>
  <c r="E360" i="57"/>
  <c r="G360" i="57" s="1"/>
  <c r="D57" i="30"/>
  <c r="F57" i="30"/>
  <c r="D56" i="30"/>
  <c r="F56" i="30"/>
  <c r="E55" i="30"/>
  <c r="E339" i="57"/>
  <c r="G339" i="57" s="1"/>
  <c r="F53" i="30"/>
  <c r="D53" i="30"/>
  <c r="D52" i="30"/>
  <c r="F52" i="30"/>
  <c r="D49" i="30"/>
  <c r="F49" i="30"/>
  <c r="F48" i="30"/>
  <c r="D48" i="30"/>
  <c r="F47" i="30"/>
  <c r="D47" i="30"/>
  <c r="D46" i="30"/>
  <c r="F46" i="30"/>
  <c r="F44" i="30"/>
  <c r="D44" i="30"/>
  <c r="E43" i="30"/>
  <c r="E318" i="57"/>
  <c r="G318" i="57" s="1"/>
  <c r="D41" i="30"/>
  <c r="F41" i="30"/>
  <c r="F40" i="30"/>
  <c r="D40" i="30"/>
  <c r="D39" i="30"/>
  <c r="F39" i="30"/>
  <c r="F37" i="30"/>
  <c r="D37" i="30"/>
  <c r="F36" i="30"/>
  <c r="D36" i="30"/>
  <c r="D35" i="30"/>
  <c r="F35" i="30"/>
  <c r="D34" i="30"/>
  <c r="F34" i="30"/>
  <c r="F33" i="30"/>
  <c r="D33" i="30"/>
  <c r="F31" i="30"/>
  <c r="D31" i="30"/>
  <c r="F30" i="30"/>
  <c r="D30" i="30"/>
  <c r="F29" i="30"/>
  <c r="D29" i="30"/>
  <c r="F28" i="30"/>
  <c r="D28" i="30"/>
  <c r="D27" i="30"/>
  <c r="F27" i="30"/>
  <c r="E241" i="57"/>
  <c r="G241" i="57" s="1"/>
  <c r="E25" i="30"/>
  <c r="F23" i="30"/>
  <c r="D23" i="30"/>
  <c r="D22" i="30"/>
  <c r="F22" i="30"/>
  <c r="E122" i="57"/>
  <c r="G122" i="57" s="1"/>
  <c r="E21" i="30"/>
  <c r="D17" i="30"/>
  <c r="E16" i="30"/>
  <c r="E94" i="57"/>
  <c r="G94" i="57" s="1"/>
  <c r="D14" i="30"/>
  <c r="F14" i="30"/>
  <c r="E13" i="30"/>
  <c r="E73" i="57"/>
  <c r="G73" i="57" s="1"/>
  <c r="F9" i="30"/>
  <c r="D9" i="30"/>
  <c r="F7" i="30"/>
  <c r="D7" i="30"/>
  <c r="D6" i="30"/>
  <c r="F6" i="30"/>
  <c r="F5" i="30"/>
  <c r="D5" i="30"/>
  <c r="E31" i="57"/>
  <c r="G31" i="57" s="1"/>
  <c r="E4" i="30"/>
  <c r="D77" i="30" l="1"/>
  <c r="D76" i="30" s="1"/>
  <c r="F77" i="30"/>
  <c r="E76" i="30"/>
  <c r="E71" i="30"/>
  <c r="F72" i="30"/>
  <c r="D72" i="30"/>
  <c r="D71" i="30" s="1"/>
  <c r="F68" i="30"/>
  <c r="D68" i="30"/>
  <c r="D67" i="30" s="1"/>
  <c r="E67" i="30"/>
  <c r="E62" i="30"/>
  <c r="C12" i="31" s="1"/>
  <c r="J62" i="30"/>
  <c r="B12" i="31"/>
  <c r="F60" i="30"/>
  <c r="D60" i="30"/>
  <c r="D58" i="30" s="1"/>
  <c r="E58" i="30"/>
  <c r="E54" i="30"/>
  <c r="F55" i="30"/>
  <c r="D55" i="30"/>
  <c r="D54" i="30" s="1"/>
  <c r="D43" i="30"/>
  <c r="D42" i="30" s="1"/>
  <c r="F43" i="30"/>
  <c r="E42" i="30"/>
  <c r="E24" i="30"/>
  <c r="F25" i="30"/>
  <c r="D25" i="30"/>
  <c r="D24" i="30" s="1"/>
  <c r="D21" i="30"/>
  <c r="D19" i="30" s="1"/>
  <c r="F21" i="30"/>
  <c r="E19" i="30"/>
  <c r="D16" i="30"/>
  <c r="D15" i="30" s="1"/>
  <c r="E15" i="30"/>
  <c r="F16" i="30"/>
  <c r="D13" i="30"/>
  <c r="F13" i="30"/>
  <c r="G460" i="57"/>
  <c r="D8" i="30"/>
  <c r="B5" i="31" s="1"/>
  <c r="E8" i="30"/>
  <c r="F8" i="30" s="1"/>
  <c r="D5" i="31" s="1"/>
  <c r="K8" i="30"/>
  <c r="C5" i="31"/>
  <c r="J8" i="30"/>
  <c r="D4" i="30"/>
  <c r="D3" i="30" s="1"/>
  <c r="F4" i="30"/>
  <c r="E3" i="30"/>
  <c r="K76" i="30" l="1"/>
  <c r="C15" i="31"/>
  <c r="F76" i="30"/>
  <c r="J76" i="30"/>
  <c r="B15" i="31"/>
  <c r="J71" i="30"/>
  <c r="B14" i="31"/>
  <c r="C14" i="31"/>
  <c r="F71" i="30"/>
  <c r="K71" i="30"/>
  <c r="F67" i="30"/>
  <c r="K67" i="30"/>
  <c r="C13" i="31"/>
  <c r="B13" i="31"/>
  <c r="J67" i="30"/>
  <c r="K62" i="30"/>
  <c r="C31" i="32" s="1"/>
  <c r="D31" i="32" s="1"/>
  <c r="E31" i="32" s="1"/>
  <c r="F31" i="32" s="1"/>
  <c r="F62" i="30"/>
  <c r="G62" i="30" s="1"/>
  <c r="E12" i="31" s="1"/>
  <c r="C11" i="31"/>
  <c r="K58" i="30"/>
  <c r="F58" i="30"/>
  <c r="J58" i="30"/>
  <c r="B11" i="31"/>
  <c r="J54" i="30"/>
  <c r="B10" i="31"/>
  <c r="F54" i="30"/>
  <c r="K54" i="30"/>
  <c r="C10" i="31"/>
  <c r="F42" i="30"/>
  <c r="C9" i="31"/>
  <c r="K42" i="30"/>
  <c r="J42" i="30"/>
  <c r="B9" i="31"/>
  <c r="F24" i="30"/>
  <c r="C8" i="31"/>
  <c r="K24" i="30"/>
  <c r="J24" i="30"/>
  <c r="B8" i="31"/>
  <c r="J19" i="30"/>
  <c r="B7" i="31"/>
  <c r="C7" i="31"/>
  <c r="F19" i="30"/>
  <c r="K19" i="30"/>
  <c r="C6" i="31"/>
  <c r="K15" i="30"/>
  <c r="F15" i="30"/>
  <c r="J15" i="30"/>
  <c r="B6" i="31"/>
  <c r="G8" i="30"/>
  <c r="E5" i="31" s="1"/>
  <c r="C24" i="32"/>
  <c r="D24" i="32" s="1"/>
  <c r="E24" i="32" s="1"/>
  <c r="F24" i="32" s="1"/>
  <c r="C7" i="32"/>
  <c r="D7" i="32" s="1"/>
  <c r="E7" i="32" s="1"/>
  <c r="F7" i="32" s="1"/>
  <c r="E81" i="30"/>
  <c r="F3" i="30"/>
  <c r="C4" i="31"/>
  <c r="K3" i="30"/>
  <c r="B4" i="31"/>
  <c r="D81" i="30"/>
  <c r="B16" i="31" s="1"/>
  <c r="J3" i="30"/>
  <c r="G76" i="30" l="1"/>
  <c r="E15" i="31" s="1"/>
  <c r="D15" i="31"/>
  <c r="C17" i="32"/>
  <c r="D17" i="32" s="1"/>
  <c r="E17" i="32" s="1"/>
  <c r="F17" i="32" s="1"/>
  <c r="C34" i="32"/>
  <c r="D34" i="32" s="1"/>
  <c r="E34" i="32" s="1"/>
  <c r="F34" i="32" s="1"/>
  <c r="G71" i="30"/>
  <c r="E14" i="31" s="1"/>
  <c r="D14" i="31"/>
  <c r="C16" i="32"/>
  <c r="D16" i="32" s="1"/>
  <c r="E16" i="32" s="1"/>
  <c r="F16" i="32" s="1"/>
  <c r="C33" i="32"/>
  <c r="D33" i="32" s="1"/>
  <c r="E33" i="32" s="1"/>
  <c r="F33" i="32" s="1"/>
  <c r="D13" i="31"/>
  <c r="G67" i="30"/>
  <c r="E13" i="31" s="1"/>
  <c r="C15" i="32"/>
  <c r="D15" i="32" s="1"/>
  <c r="E15" i="32" s="1"/>
  <c r="F15" i="32" s="1"/>
  <c r="C32" i="32"/>
  <c r="D32" i="32" s="1"/>
  <c r="E32" i="32" s="1"/>
  <c r="F32" i="32" s="1"/>
  <c r="C14" i="32"/>
  <c r="D14" i="32" s="1"/>
  <c r="E14" i="32" s="1"/>
  <c r="F14" i="32" s="1"/>
  <c r="D12" i="31"/>
  <c r="D11" i="31"/>
  <c r="G58" i="30"/>
  <c r="E11" i="31" s="1"/>
  <c r="C13" i="32"/>
  <c r="D13" i="32" s="1"/>
  <c r="E13" i="32" s="1"/>
  <c r="F13" i="32" s="1"/>
  <c r="C30" i="32"/>
  <c r="D30" i="32" s="1"/>
  <c r="E30" i="32" s="1"/>
  <c r="F30" i="32" s="1"/>
  <c r="G54" i="30"/>
  <c r="E10" i="31" s="1"/>
  <c r="D10" i="31"/>
  <c r="C29" i="32"/>
  <c r="D29" i="32" s="1"/>
  <c r="E29" i="32" s="1"/>
  <c r="F29" i="32" s="1"/>
  <c r="C12" i="32"/>
  <c r="D12" i="32" s="1"/>
  <c r="E12" i="32" s="1"/>
  <c r="F12" i="32" s="1"/>
  <c r="D9" i="31"/>
  <c r="G42" i="30"/>
  <c r="E9" i="31" s="1"/>
  <c r="C11" i="32"/>
  <c r="D11" i="32" s="1"/>
  <c r="E11" i="32" s="1"/>
  <c r="F11" i="32" s="1"/>
  <c r="C28" i="32"/>
  <c r="D28" i="32" s="1"/>
  <c r="E28" i="32" s="1"/>
  <c r="F28" i="32" s="1"/>
  <c r="G24" i="30"/>
  <c r="E8" i="31" s="1"/>
  <c r="D8" i="31"/>
  <c r="C10" i="32"/>
  <c r="D10" i="32" s="1"/>
  <c r="E10" i="32" s="1"/>
  <c r="F10" i="32" s="1"/>
  <c r="C27" i="32"/>
  <c r="D27" i="32" s="1"/>
  <c r="E27" i="32" s="1"/>
  <c r="F27" i="32" s="1"/>
  <c r="G19" i="30"/>
  <c r="E7" i="31" s="1"/>
  <c r="D7" i="31"/>
  <c r="C26" i="32"/>
  <c r="D26" i="32" s="1"/>
  <c r="E26" i="32" s="1"/>
  <c r="F26" i="32" s="1"/>
  <c r="C9" i="32"/>
  <c r="D9" i="32" s="1"/>
  <c r="E9" i="32" s="1"/>
  <c r="F9" i="32" s="1"/>
  <c r="C25" i="32"/>
  <c r="D25" i="32" s="1"/>
  <c r="E25" i="32" s="1"/>
  <c r="F25" i="32" s="1"/>
  <c r="C8" i="32"/>
  <c r="D8" i="32" s="1"/>
  <c r="E8" i="32" s="1"/>
  <c r="F8" i="32" s="1"/>
  <c r="J81" i="30"/>
  <c r="G15" i="30"/>
  <c r="E6" i="31" s="1"/>
  <c r="D6" i="31"/>
  <c r="D4" i="31"/>
  <c r="G3" i="30"/>
  <c r="E4" i="31" s="1"/>
  <c r="K81" i="30"/>
  <c r="C23" i="32"/>
  <c r="C6" i="32"/>
  <c r="F81" i="30"/>
  <c r="C16" i="31"/>
  <c r="C18" i="32" l="1"/>
  <c r="D18" i="32" s="1"/>
  <c r="E18" i="32" s="1"/>
  <c r="F18" i="32" s="1"/>
  <c r="D16" i="31"/>
  <c r="G81" i="30"/>
  <c r="E16" i="31" s="1"/>
  <c r="D6" i="32"/>
  <c r="E6" i="32" s="1"/>
  <c r="F6" i="32" s="1"/>
  <c r="C35" i="32"/>
  <c r="D35" i="32" s="1"/>
  <c r="E35" i="32" s="1"/>
  <c r="D23" i="32"/>
  <c r="E23" i="32" s="1"/>
  <c r="F23" i="32" s="1"/>
</calcChain>
</file>

<file path=xl/sharedStrings.xml><?xml version="1.0" encoding="utf-8"?>
<sst xmlns="http://schemas.openxmlformats.org/spreadsheetml/2006/main" count="3681" uniqueCount="2069">
  <si>
    <t>Category</t>
  </si>
  <si>
    <t>Strategic Planning</t>
  </si>
  <si>
    <t>Employee Development</t>
  </si>
  <si>
    <t>Building the Foundation</t>
  </si>
  <si>
    <t>Integration and Reinforcement</t>
  </si>
  <si>
    <t>Reinforcement and Momentum</t>
  </si>
  <si>
    <t>Hoshin Kanri</t>
  </si>
  <si>
    <t>5S</t>
  </si>
  <si>
    <t>Visual Management</t>
  </si>
  <si>
    <t>Standard Work</t>
  </si>
  <si>
    <t>Process Mapping</t>
  </si>
  <si>
    <t>Cellular Manufacturing</t>
  </si>
  <si>
    <t>Leader Standard Work</t>
  </si>
  <si>
    <t>Value Stream Mapping</t>
  </si>
  <si>
    <t>Playbooks</t>
  </si>
  <si>
    <t>Continuous Improvement</t>
  </si>
  <si>
    <t>Expansion - Focus - Creation of Pull</t>
  </si>
  <si>
    <t>Question #</t>
  </si>
  <si>
    <t>Momentum and Sustainment</t>
  </si>
  <si>
    <t>Policy Deployment</t>
  </si>
  <si>
    <t>Management System Reporting</t>
  </si>
  <si>
    <t>Respect for Team Members</t>
  </si>
  <si>
    <t>Morale</t>
  </si>
  <si>
    <t>Problem Solving</t>
  </si>
  <si>
    <t>Rewards and Recognition</t>
  </si>
  <si>
    <t>Inclusion, Equity and Diversity</t>
  </si>
  <si>
    <t>Safety</t>
  </si>
  <si>
    <t>Energy</t>
  </si>
  <si>
    <t>Carbon Neutral</t>
  </si>
  <si>
    <t>Technology -Scouting &amp; Evaluation-Culture</t>
  </si>
  <si>
    <t>Manufacturing Technology</t>
  </si>
  <si>
    <t>Big Data and Analytics</t>
  </si>
  <si>
    <t>People and Technology</t>
  </si>
  <si>
    <t>Waste Reduction</t>
  </si>
  <si>
    <t>On Time Delivery</t>
  </si>
  <si>
    <t>Quality</t>
  </si>
  <si>
    <t>Raw Materials</t>
  </si>
  <si>
    <t>Finished Goods</t>
  </si>
  <si>
    <t>Material Handling</t>
  </si>
  <si>
    <t>Pull Systems</t>
  </si>
  <si>
    <t>Synchronization</t>
  </si>
  <si>
    <t>Level Loading</t>
  </si>
  <si>
    <t>Maintenance Programs</t>
  </si>
  <si>
    <t>Visual Performance</t>
  </si>
  <si>
    <t>Value Streams</t>
  </si>
  <si>
    <t>Change Over</t>
  </si>
  <si>
    <t>Layout for Flow</t>
  </si>
  <si>
    <t>Cross Training</t>
  </si>
  <si>
    <t>Service Levels</t>
  </si>
  <si>
    <t>Information Synchronization</t>
  </si>
  <si>
    <t>Design Internal</t>
  </si>
  <si>
    <t>Design External</t>
  </si>
  <si>
    <t>Design Tools</t>
  </si>
  <si>
    <t>Supplier Decisions</t>
  </si>
  <si>
    <t>Supplier Improvement</t>
  </si>
  <si>
    <t>Pull Based Systems</t>
  </si>
  <si>
    <t>Scrap</t>
  </si>
  <si>
    <t>Customer Loyalty</t>
  </si>
  <si>
    <t>Customer Results</t>
  </si>
  <si>
    <t>Warranty</t>
  </si>
  <si>
    <t>Value Add / Employee</t>
  </si>
  <si>
    <t>Inventory Turns</t>
  </si>
  <si>
    <t>Capacity Management</t>
  </si>
  <si>
    <t>On Time and Complete</t>
  </si>
  <si>
    <t>Lead Time</t>
  </si>
  <si>
    <t>Premium Freight</t>
  </si>
  <si>
    <t>Parts Shortages</t>
  </si>
  <si>
    <t>EBIT</t>
  </si>
  <si>
    <t>Operating Income</t>
  </si>
  <si>
    <t>Market Share</t>
  </si>
  <si>
    <t>Mgt. System</t>
  </si>
  <si>
    <t>People Centric Leadership</t>
  </si>
  <si>
    <t>Safety and Env. Health</t>
  </si>
  <si>
    <t>Technology</t>
  </si>
  <si>
    <t>Operations Improvement</t>
  </si>
  <si>
    <t>Business Operations in the</t>
  </si>
  <si>
    <t>Office</t>
  </si>
  <si>
    <t>Product Development</t>
  </si>
  <si>
    <t>Quality Focus</t>
  </si>
  <si>
    <t>Cost</t>
  </si>
  <si>
    <t>Delivery</t>
  </si>
  <si>
    <t>Profitability</t>
  </si>
  <si>
    <t>Lean Journey - Lean Sensei Phase Questions  - One Bite at a Time</t>
  </si>
  <si>
    <t>Phase 1 Questions</t>
  </si>
  <si>
    <t>Supplier Dev and Procure</t>
  </si>
  <si>
    <t>Phase 2 Questions</t>
  </si>
  <si>
    <t>Phase 3 Questions</t>
  </si>
  <si>
    <t>Phase 4 Questions</t>
  </si>
  <si>
    <t>Phase 5 Questions</t>
  </si>
  <si>
    <t>13 Questions</t>
  </si>
  <si>
    <t>19 Questions</t>
  </si>
  <si>
    <t>16 Questions</t>
  </si>
  <si>
    <t>9 Questions</t>
  </si>
  <si>
    <t>8 Questions</t>
  </si>
  <si>
    <t>AME Lean Sensei®</t>
  </si>
  <si>
    <t>How to get the most from this tool</t>
    <phoneticPr fontId="17" type="noConversion"/>
  </si>
  <si>
    <t xml:space="preserve">Virtual and visual    </t>
    <phoneticPr fontId="17" type="noConversion"/>
  </si>
  <si>
    <t>About the AME Excellence Award</t>
    <phoneticPr fontId="17" type="noConversion"/>
  </si>
  <si>
    <t xml:space="preserve">More information about the AME Excellence Award can be found at </t>
    <phoneticPr fontId="17" type="noConversion"/>
  </si>
  <si>
    <t>http://www.ame.org/excellence-awards.</t>
  </si>
  <si>
    <t xml:space="preserve">About AME </t>
    <phoneticPr fontId="17" type="noConversion"/>
  </si>
  <si>
    <r>
      <t xml:space="preserve"> </t>
    </r>
    <r>
      <rPr>
        <b/>
        <sz val="24"/>
        <color theme="1"/>
        <rFont val="Calibri"/>
        <family val="2"/>
        <scheme val="minor"/>
      </rPr>
      <t xml:space="preserve">AME </t>
    </r>
    <r>
      <rPr>
        <b/>
        <sz val="24"/>
        <color indexed="8"/>
        <rFont val="Calibri"/>
        <family val="2"/>
      </rPr>
      <t xml:space="preserve">Lean Sensei® </t>
    </r>
    <r>
      <rPr>
        <b/>
        <sz val="24"/>
        <color theme="1"/>
        <rFont val="Calibri"/>
        <family val="2"/>
        <scheme val="minor"/>
      </rPr>
      <t xml:space="preserve"> - </t>
    </r>
    <r>
      <rPr>
        <b/>
        <sz val="24"/>
        <color indexed="8"/>
        <rFont val="Calibri"/>
        <family val="2"/>
      </rPr>
      <t xml:space="preserve">AME Award Criteria </t>
    </r>
    <r>
      <rPr>
        <b/>
        <sz val="24"/>
        <color theme="1"/>
        <rFont val="Calibri"/>
        <family val="2"/>
        <scheme val="minor"/>
      </rPr>
      <t>Self</t>
    </r>
    <r>
      <rPr>
        <b/>
        <sz val="24"/>
        <color indexed="8"/>
        <rFont val="Calibri"/>
        <family val="2"/>
      </rPr>
      <t>-</t>
    </r>
    <r>
      <rPr>
        <b/>
        <sz val="24"/>
        <color theme="1"/>
        <rFont val="Calibri"/>
        <family val="2"/>
        <scheme val="minor"/>
      </rPr>
      <t>Assessment</t>
    </r>
  </si>
  <si>
    <t>Date:</t>
    <phoneticPr fontId="13" type="noConversion"/>
  </si>
  <si>
    <t>Company:</t>
    <phoneticPr fontId="13" type="noConversion"/>
  </si>
  <si>
    <t>Input Needed</t>
    <phoneticPr fontId="13" type="noConversion"/>
  </si>
  <si>
    <t>Major Section of Criteria</t>
    <phoneticPr fontId="13" type="noConversion"/>
  </si>
  <si>
    <t>Sub-Category</t>
  </si>
  <si>
    <t>Grade</t>
    <phoneticPr fontId="13" type="noConversion"/>
  </si>
  <si>
    <r>
      <t>Grading</t>
    </r>
    <r>
      <rPr>
        <sz val="16"/>
        <color indexed="8"/>
        <rFont val="Calibri"/>
        <family val="2"/>
      </rPr>
      <t xml:space="preserve"> - </t>
    </r>
    <r>
      <rPr>
        <sz val="12"/>
        <color indexed="8"/>
        <rFont val="Calibri"/>
        <family val="2"/>
      </rPr>
      <t>Click the cell and select a grade from arrows to the right</t>
    </r>
  </si>
  <si>
    <r>
      <t xml:space="preserve">Proof or Gaps   </t>
    </r>
    <r>
      <rPr>
        <sz val="16"/>
        <color indexed="8"/>
        <rFont val="Calibri"/>
        <family val="2"/>
      </rPr>
      <t>- Define Proof of Rating or Gaps  - Paragraph / Picture or Both</t>
    </r>
  </si>
  <si>
    <t>Tools and Training Topics</t>
    <phoneticPr fontId="13" type="noConversion"/>
  </si>
  <si>
    <t>Resource Links</t>
    <phoneticPr fontId="13" type="noConversion"/>
  </si>
  <si>
    <t>A+</t>
    <phoneticPr fontId="13" type="noConversion"/>
  </si>
  <si>
    <t xml:space="preserve">Management System - 150 pts. </t>
  </si>
  <si>
    <t>Policy Deployment - Excellent</t>
  </si>
  <si>
    <t>Show/ Explain Proof</t>
    <phoneticPr fontId="13" type="noConversion"/>
  </si>
  <si>
    <t>Strategic Planning</t>
    <phoneticPr fontId="13" type="noConversion"/>
  </si>
  <si>
    <t>A</t>
    <phoneticPr fontId="13" type="noConversion"/>
  </si>
  <si>
    <t>B</t>
    <phoneticPr fontId="13" type="noConversion"/>
  </si>
  <si>
    <t>Policy Deployment - On the Journey</t>
  </si>
  <si>
    <t>Hoshin</t>
    <phoneticPr fontId="13" type="noConversion"/>
  </si>
  <si>
    <t>C</t>
    <phoneticPr fontId="13" type="noConversion"/>
  </si>
  <si>
    <t>Show / Explain Gaps</t>
    <phoneticPr fontId="13" type="noConversion"/>
  </si>
  <si>
    <t>D</t>
    <phoneticPr fontId="13" type="noConversion"/>
  </si>
  <si>
    <t>Policy Deployment - Needs Improvement</t>
  </si>
  <si>
    <t>X-matrix for policy deployment</t>
  </si>
  <si>
    <t>F</t>
    <phoneticPr fontId="13" type="noConversion"/>
  </si>
  <si>
    <t>Management System - Excellent</t>
  </si>
  <si>
    <t>A+</t>
  </si>
  <si>
    <t>Management System - On the Journey</t>
  </si>
  <si>
    <t>Management System - Needs Improvement</t>
  </si>
  <si>
    <t>Leader Standard Work - Excellent</t>
  </si>
  <si>
    <t>Leader Standard Work - On the Journey</t>
  </si>
  <si>
    <t>Leader Standard Work - Needs Improvement</t>
  </si>
  <si>
    <t>Continuous Improvement- Excellent</t>
  </si>
  <si>
    <t>Continuous Improvement - On the Journey</t>
  </si>
  <si>
    <t>Basic QC tools</t>
  </si>
  <si>
    <t xml:space="preserve">Continuous Improvement - Needs Improvement </t>
  </si>
  <si>
    <t>Leader standard work</t>
  </si>
  <si>
    <t>Visual feedback/accountability</t>
  </si>
  <si>
    <t xml:space="preserve">People Centric Leadership - 150 pts. </t>
  </si>
  <si>
    <t>Morale - Excellent</t>
  </si>
  <si>
    <t>Morale - On the Journey</t>
  </si>
  <si>
    <t xml:space="preserve">Morale - Needs Improvement </t>
  </si>
  <si>
    <t>Problem Solving - Excellent</t>
  </si>
  <si>
    <t>Problem Solving - On the Journey</t>
  </si>
  <si>
    <t>CEDAC</t>
  </si>
  <si>
    <t xml:space="preserve">Problem Solving - Needs Improvement </t>
  </si>
  <si>
    <t>Poka-yoke</t>
  </si>
  <si>
    <t>Employee Development - Excellent</t>
  </si>
  <si>
    <t>Describe your plant’s approach to ensure leaders and managers develop people’s talents and capabilities.</t>
  </si>
  <si>
    <t>Employee Development - On the Journey</t>
  </si>
  <si>
    <t>TWI</t>
  </si>
  <si>
    <t xml:space="preserve">Employee Development - Needs Improvement </t>
  </si>
  <si>
    <t>Rewards &amp; Recognition - Excellent</t>
  </si>
  <si>
    <t>How do you recognize and reward individuals and teams for contributing to improvement?</t>
  </si>
  <si>
    <t>Rewards &amp; Recognition - On the Journey</t>
  </si>
  <si>
    <t xml:space="preserve">Rewards &amp; Recognition - Needs Improvement </t>
  </si>
  <si>
    <t xml:space="preserve"> Inclusion, Equity and Diversity (IE&amp;D)   (Excellent)</t>
  </si>
  <si>
    <t xml:space="preserve"> Inclusion, Equity and Diversity (IE&amp;D)                     (On the Journey)</t>
  </si>
  <si>
    <t xml:space="preserve"> Inclusion, Equity and Diversity (IE&amp;D)   (Needs Improvement)</t>
  </si>
  <si>
    <t xml:space="preserve">Safety and Environmental Health - 50 pts. </t>
  </si>
  <si>
    <t>Safety - Excellent</t>
  </si>
  <si>
    <t>Safety - On the Journey</t>
  </si>
  <si>
    <t xml:space="preserve">Safety - Needs Improvement </t>
  </si>
  <si>
    <t>What is your impact on the environment?</t>
  </si>
  <si>
    <t>ISO 14000</t>
  </si>
  <si>
    <t>Technology -  Scouting and Evaluation - The Cultural Approach    (Excellent)</t>
  </si>
  <si>
    <t>There is nothing so wasteful as doing with great efficiency, something that should not be done at all</t>
  </si>
  <si>
    <t>Technology - Scouting and Evaluation - The Cultural Approach           (On the Journey)</t>
  </si>
  <si>
    <t>Manufacturability change analysis</t>
  </si>
  <si>
    <t>Technology  - Scouting and Evaluation - The Cultural Approach             (Needs Improvement)</t>
  </si>
  <si>
    <t>Manufacturing Technology
(Excellent)</t>
  </si>
  <si>
    <t>Additive - 3D</t>
  </si>
  <si>
    <t>Robotics</t>
  </si>
  <si>
    <t>Inventory GPS</t>
  </si>
  <si>
    <t>Manufacturing Technology
(On the Journey)</t>
  </si>
  <si>
    <t>Lasers</t>
  </si>
  <si>
    <t>Manufacturing Technology
(Needs Improvement)</t>
  </si>
  <si>
    <t>Automation</t>
  </si>
  <si>
    <t>Big Data and Analytics
(Excellent)</t>
  </si>
  <si>
    <t>Big Data and Analytics
(On the Journey)</t>
  </si>
  <si>
    <t>Big Data and Analytics
(Needs Improvement)</t>
  </si>
  <si>
    <t>People and Technology
(Excellent)</t>
  </si>
  <si>
    <t>People and Technology
(On the Journey)</t>
  </si>
  <si>
    <t>People and Technology
(Needs Improvement)</t>
  </si>
  <si>
    <t xml:space="preserve"> Operations Improvement - 200 pts.                                                   Operations Improvement  - 200 pts.                                        Operations Improvement  - 200          Operations Improvement  - 200 pts. </t>
  </si>
  <si>
    <t xml:space="preserve">Waste (Muda)                    Waste (Muda)                   Waste (Muda)                  Waste (Muda)                  Waste (Muda)               </t>
  </si>
  <si>
    <t>8 Waste Reduction - Excellent</t>
  </si>
  <si>
    <t>8 Waste Reduction - On the Journey</t>
  </si>
  <si>
    <t xml:space="preserve">8 Waste Reduction -  Needs Improvement </t>
  </si>
  <si>
    <t>On-Time Delivery - Excellent</t>
  </si>
  <si>
    <t>On-Time Delivery - On the Journey</t>
  </si>
  <si>
    <t xml:space="preserve">On-Time Delivery - Needs Improvement </t>
  </si>
  <si>
    <t>Quality - Excellent</t>
  </si>
  <si>
    <t>Quality - On the Journey</t>
  </si>
  <si>
    <t>FMEA</t>
  </si>
  <si>
    <t>Jidoka</t>
  </si>
  <si>
    <t>DOE</t>
  </si>
  <si>
    <t>Andons</t>
  </si>
  <si>
    <t xml:space="preserve">Quality - Needs Improvement </t>
  </si>
  <si>
    <t>Six Sigma</t>
  </si>
  <si>
    <t>Raw Material - Excellent</t>
  </si>
  <si>
    <t>PFEP</t>
  </si>
  <si>
    <t>Raw Material - On the Journey</t>
  </si>
  <si>
    <t xml:space="preserve">Raw Material - Needs Improvement </t>
  </si>
  <si>
    <t>DFMA</t>
  </si>
  <si>
    <t>Finished Goods - Excellent</t>
  </si>
  <si>
    <t>Finished Goods - On the Journey</t>
  </si>
  <si>
    <t>Supermarkets</t>
  </si>
  <si>
    <t xml:space="preserve">Finished Goods - Needs Improvement </t>
  </si>
  <si>
    <t>Material Handling - Excellent</t>
  </si>
  <si>
    <t>Material Handling - On the Journey</t>
  </si>
  <si>
    <t>Metrics tracked and improved for downtime due to lack of parts</t>
  </si>
  <si>
    <t xml:space="preserve">Material Handling - Needs Improvement </t>
  </si>
  <si>
    <t xml:space="preserve">Unevenness (Mura)         Unevenness (Mura)          Unevenness (Mura)            </t>
  </si>
  <si>
    <t>Standard Work - Excellent</t>
  </si>
  <si>
    <t>Standard Work - On the Journey</t>
  </si>
  <si>
    <t>Some limited application of effective standardized work practices; protocols do not exist to routinely adjust standard work to meet changes in takt time or work flows.</t>
  </si>
  <si>
    <t xml:space="preserve">Standard Work - Needs Improvement </t>
  </si>
  <si>
    <t>Pull Systems - Excellent</t>
  </si>
  <si>
    <t>Information and materials are pulled through the entire supply chain based on real customer demand.</t>
  </si>
  <si>
    <t>Kanban</t>
  </si>
  <si>
    <t>Pull Systems - On the Journey</t>
  </si>
  <si>
    <t xml:space="preserve">Pull Systems - Needs Improvement </t>
  </si>
  <si>
    <t>Synchronization - Excellent</t>
  </si>
  <si>
    <t>Takt Time</t>
  </si>
  <si>
    <t>Synchronization - On the Journey</t>
  </si>
  <si>
    <t xml:space="preserve">Synchronization - Needs Improvement </t>
  </si>
  <si>
    <t>Level Loading - Excellent</t>
  </si>
  <si>
    <t>Level Loading - On the Journey</t>
  </si>
  <si>
    <t xml:space="preserve">Level Loading - Needs Improvement </t>
  </si>
  <si>
    <t>Maintenance Programs - Excellent</t>
  </si>
  <si>
    <t>OEE</t>
  </si>
  <si>
    <t>Maintenance Programs - On the Journey</t>
  </si>
  <si>
    <t xml:space="preserve">Maintenance Programs - Needs Improvement </t>
  </si>
  <si>
    <t>TPM checklists</t>
  </si>
  <si>
    <t>Overburden (Muri)                     Overburden (Muri)                  Overburden (Muri)                    Overburden (Muri)</t>
  </si>
  <si>
    <t>Visual Performance Feedback - Excellent</t>
  </si>
  <si>
    <t>Visual Performance Feedback - On the Journey</t>
  </si>
  <si>
    <t xml:space="preserve">Visual Performance Feedback - Needs Improvement </t>
  </si>
  <si>
    <t>Value Streams - Excellent</t>
  </si>
  <si>
    <t>Value Streams - On the Journey</t>
  </si>
  <si>
    <t xml:space="preserve">Value Streams - Needs Improvement </t>
  </si>
  <si>
    <t>5S - Excellent</t>
  </si>
  <si>
    <t>5S - On the Journey</t>
  </si>
  <si>
    <t>Sustaining 5S</t>
  </si>
  <si>
    <t xml:space="preserve">5S - Needs Improvement </t>
  </si>
  <si>
    <t>Changeover Time -  Excellent</t>
  </si>
  <si>
    <t>Show/ Explain Proof</t>
  </si>
  <si>
    <t>SMED - Single Minute Exchange of Die</t>
  </si>
  <si>
    <t>Changeover Time - On the Journey</t>
  </si>
  <si>
    <t>Show / Explain Gaps</t>
  </si>
  <si>
    <t xml:space="preserve">Changeover Time - Needs Improvement </t>
  </si>
  <si>
    <t>Changeover/set-up time is still long, some effort has been made to reduce it; implemented changes not always sustained.  (F) Changeover time is not tracked but needed.</t>
  </si>
  <si>
    <t>Layout for Flow - Excellent</t>
  </si>
  <si>
    <t>Layout for Flow - On the Journey</t>
  </si>
  <si>
    <t xml:space="preserve">Layout for Flow - Needs Improvement </t>
  </si>
  <si>
    <t>3P</t>
  </si>
  <si>
    <t>Cross-Training - Excellent</t>
  </si>
  <si>
    <t>Cross-Training - On the Journey</t>
  </si>
  <si>
    <t xml:space="preserve">Cross-Training - Needs Improvement </t>
  </si>
  <si>
    <t>Skills-based pay systems</t>
  </si>
  <si>
    <t xml:space="preserve">Business Operations - 100 pts. </t>
  </si>
  <si>
    <t>Waste (Muda)</t>
  </si>
  <si>
    <t xml:space="preserve">8 Waste Reduction - Needs Improvement </t>
  </si>
  <si>
    <t>Service Levels - Excellent</t>
  </si>
  <si>
    <t>Gemba Walks</t>
  </si>
  <si>
    <t>Service Levels - On the Journey</t>
  </si>
  <si>
    <t xml:space="preserve">Service Levels - Needs Improvement </t>
  </si>
  <si>
    <t xml:space="preserve">Unevenness (Mura)               Unevenness  (Mura)                </t>
  </si>
  <si>
    <t>Information Synchronization - Excellent</t>
  </si>
  <si>
    <t>Information Synchronization - On the Journey</t>
  </si>
  <si>
    <t xml:space="preserve">Steps are being taken to start synchronizing flow of information to meet internal and external customer needs in some areas. There is some collaboration between departments but the organization still largely operates in silos relative to information flows.
</t>
  </si>
  <si>
    <t xml:space="preserve">Information Synchronization - Needs Improvement </t>
  </si>
  <si>
    <t>Heijunka</t>
  </si>
  <si>
    <t>Some limited application of effective standardized work practices; protocols do not exist to routinely adjust standard work to meet changes in demand or work flows.</t>
  </si>
  <si>
    <t>Overburden (Muri)</t>
  </si>
  <si>
    <t>Capacity visibility in the office</t>
  </si>
  <si>
    <r>
      <rPr>
        <b/>
        <sz val="22"/>
        <rFont val="Calibri"/>
        <family val="2"/>
        <scheme val="minor"/>
      </rPr>
      <t>Exten</t>
    </r>
    <r>
      <rPr>
        <strike/>
        <sz val="22"/>
        <rFont val="Calibri"/>
        <family val="2"/>
        <scheme val="minor"/>
      </rPr>
      <t>d</t>
    </r>
    <r>
      <rPr>
        <b/>
        <sz val="22"/>
        <rFont val="Calibri"/>
        <family val="2"/>
        <scheme val="minor"/>
      </rPr>
      <t>ed</t>
    </r>
    <r>
      <rPr>
        <b/>
        <sz val="22"/>
        <color theme="1"/>
        <rFont val="Calibri"/>
        <family val="2"/>
        <scheme val="minor"/>
      </rPr>
      <t xml:space="preserve"> Value Stream Management - 150 pts. </t>
    </r>
  </si>
  <si>
    <t xml:space="preserve">Product Development - 75 pts. </t>
  </si>
  <si>
    <t>Design Internal - Excellent</t>
  </si>
  <si>
    <t>Design Internal - On the Journey</t>
  </si>
  <si>
    <t xml:space="preserve">Design Internal - Needs Improvement </t>
  </si>
  <si>
    <t>Design External - Excellent</t>
  </si>
  <si>
    <t>Design External - On the Journey</t>
  </si>
  <si>
    <t xml:space="preserve">Design External - Needs Improvement </t>
  </si>
  <si>
    <t>Design Tools - Excellent</t>
  </si>
  <si>
    <t>Try storming</t>
  </si>
  <si>
    <t>Design Tools - On the Journey</t>
  </si>
  <si>
    <t xml:space="preserve">Design Tools - Needs Improvement </t>
  </si>
  <si>
    <t xml:space="preserve">Supplier  Development &amp; Procurement - 75 pts. </t>
  </si>
  <si>
    <t>Suppliers - Excellent</t>
  </si>
  <si>
    <t>How do you partner with your suppliers to minimize total cost to your value stream?</t>
  </si>
  <si>
    <t>Suppliers - On the Journey</t>
  </si>
  <si>
    <t xml:space="preserve">Suppliers - Needs Improvement </t>
  </si>
  <si>
    <t>Supplier Improvement - Excellent</t>
  </si>
  <si>
    <t>Supplier Improvement - On the Journey</t>
  </si>
  <si>
    <t xml:space="preserve">Supplier Improvement - Needs Improvement </t>
  </si>
  <si>
    <t>Pull-Based Systems - Excellent</t>
  </si>
  <si>
    <t>What innovative processes are being used to improve market service and logistics?</t>
  </si>
  <si>
    <t>Pull-Based Systems - On the Journey</t>
  </si>
  <si>
    <t xml:space="preserve">Pull-Based Systems - Needs Improvement </t>
  </si>
  <si>
    <t>Plant Results – 200 pts.</t>
  </si>
  <si>
    <t>Quality Focus - 50 pts.</t>
  </si>
  <si>
    <t>Scrap - Excellent</t>
    <phoneticPr fontId="27" type="noConversion"/>
  </si>
  <si>
    <r>
      <t xml:space="preserve">Scrap - </t>
    </r>
    <r>
      <rPr>
        <sz val="14"/>
        <rFont val="Calibri"/>
        <family val="2"/>
      </rPr>
      <t>On the Journey</t>
    </r>
  </si>
  <si>
    <r>
      <t xml:space="preserve">Scrap - </t>
    </r>
    <r>
      <rPr>
        <sz val="14"/>
        <rFont val="Calibri"/>
        <family val="2"/>
      </rPr>
      <t xml:space="preserve">Needs Improvement </t>
    </r>
  </si>
  <si>
    <t>Customer Loyalty - Excellent</t>
  </si>
  <si>
    <t>Customer Loyalty - On the Journey</t>
  </si>
  <si>
    <t>Leading and Lagging Indicators</t>
  </si>
  <si>
    <t xml:space="preserve">Customer Loyalty - Needs Improvement </t>
  </si>
  <si>
    <t>Quality Results - Excellent</t>
  </si>
  <si>
    <t>Quality Results - On the Journey</t>
  </si>
  <si>
    <t>PDCA-based problem solving</t>
  </si>
  <si>
    <t xml:space="preserve">Quality Results - Needs Improvement </t>
  </si>
  <si>
    <t>Warranty - Excellent</t>
  </si>
  <si>
    <t>Warranty - On the Journey</t>
  </si>
  <si>
    <t>Customer rejects are at a reasonable level and there has been a pattern of some improvement year over year.</t>
  </si>
  <si>
    <t xml:space="preserve">Warranty - Needs Improvement </t>
  </si>
  <si>
    <t>Cost - 50 pts.</t>
  </si>
  <si>
    <t>Value Added/Employee - Excellent</t>
  </si>
  <si>
    <t>Value Added/Employee - On the Journey</t>
  </si>
  <si>
    <t xml:space="preserve">Value Added/Employee - Needs Improvement </t>
  </si>
  <si>
    <t>Inventory Turns – Excellent</t>
  </si>
  <si>
    <t>Inventory Turns – On the Journey</t>
  </si>
  <si>
    <t>Days on hand of inventory is at least equal to industry average, and inventory turnover numbers are trending upward each year.</t>
  </si>
  <si>
    <t xml:space="preserve">Inventory Turns – Needs Improvement </t>
  </si>
  <si>
    <t>Capacity Management – Excellent</t>
  </si>
  <si>
    <t>ROI - Return on Investment accomplishments</t>
  </si>
  <si>
    <t>Capacity Management – On the Journey</t>
  </si>
  <si>
    <t xml:space="preserve">Capacity Management – Needs Improvement </t>
  </si>
  <si>
    <t xml:space="preserve">Delivery  -                             50 pts. </t>
  </si>
  <si>
    <t>On-Time and Complete Delivery – Excellent</t>
  </si>
  <si>
    <t>On-Time and Complete Delivery – On the Journey</t>
  </si>
  <si>
    <t xml:space="preserve">On-Time and Complete Delivery – Needs Improvement </t>
  </si>
  <si>
    <t>Lead Time – Excellent</t>
  </si>
  <si>
    <t xml:space="preserve">There is evidence that order lead times have been dropping year over year. </t>
  </si>
  <si>
    <t>Lead Time – On the Journey</t>
  </si>
  <si>
    <t xml:space="preserve">Lead Time – Needs Improvement </t>
  </si>
  <si>
    <t>Premium Freight – Excellent</t>
  </si>
  <si>
    <t>Costs for premium freight, inbound or outbound, are low and have been declining year over year unless at zero.</t>
  </si>
  <si>
    <t>Customer pull vs. push</t>
  </si>
  <si>
    <t>Premium Freight – On the Journey</t>
  </si>
  <si>
    <t xml:space="preserve">Costs for premium freight, inbound or outbound, are average or better, and there has been some decline in these costs year over year. </t>
  </si>
  <si>
    <t xml:space="preserve">Premium Freight – Needs Improvement </t>
  </si>
  <si>
    <t>Parts Shortages – Excellent</t>
  </si>
  <si>
    <t>Continuous Flow</t>
  </si>
  <si>
    <t>Parts Shortages – On the Journey</t>
  </si>
  <si>
    <t>Pull-based replenishment systems</t>
  </si>
  <si>
    <t xml:space="preserve">Parts Shortages – Needs Improvement </t>
  </si>
  <si>
    <t xml:space="preserve">Profitability -                         50 pts. </t>
  </si>
  <si>
    <t>EBIT – Excellent</t>
  </si>
  <si>
    <t xml:space="preserve">EBIT is increasing year over year and is at a level that exceeds industry average. </t>
  </si>
  <si>
    <t>Earnings before interest and taxes (EBIT) profitability or other appropriate measures to document plant profitability.</t>
  </si>
  <si>
    <t>Capacity management</t>
  </si>
  <si>
    <t>EBIT – On the Journey</t>
  </si>
  <si>
    <t>EBIT is reasonable for the industry, and perhaps there has been some small increase in the past couple of years.</t>
  </si>
  <si>
    <t xml:space="preserve">EBIT – Needs Improvement </t>
  </si>
  <si>
    <t>Operating Income – Excellent</t>
  </si>
  <si>
    <t>Operating Income – On the Journey</t>
  </si>
  <si>
    <t>Operating income on manufacturing assets is pretty good, with some trending upward in the past couple of years.</t>
  </si>
  <si>
    <t xml:space="preserve">Operating Income – Needs Improvement </t>
  </si>
  <si>
    <t>Market Share – Excellent</t>
  </si>
  <si>
    <t xml:space="preserve">Other appropriate profitability-related measures that would support the achievement of your policy deployment plan. </t>
  </si>
  <si>
    <t>Market Share – On the Journey</t>
  </si>
  <si>
    <t xml:space="preserve">Market Share – Needs Improvement </t>
  </si>
  <si>
    <t>Lean Sensei®  Report Card</t>
  </si>
  <si>
    <t>Weighted per Actual Audit Points for AME Award</t>
    <phoneticPr fontId="17" type="noConversion"/>
  </si>
  <si>
    <t>Sections and Sub Categories</t>
  </si>
  <si>
    <t>Possible</t>
    <phoneticPr fontId="17" type="noConversion"/>
  </si>
  <si>
    <t>Actual</t>
    <phoneticPr fontId="17" type="noConversion"/>
  </si>
  <si>
    <t>Letter Grade  %</t>
    <phoneticPr fontId="17" type="noConversion"/>
  </si>
  <si>
    <t>Section Grade</t>
    <phoneticPr fontId="17" type="noConversion"/>
  </si>
  <si>
    <t>Muliplier</t>
    <phoneticPr fontId="17" type="noConversion"/>
  </si>
  <si>
    <t>Possible Weighted Points</t>
    <phoneticPr fontId="17" type="noConversion"/>
  </si>
  <si>
    <t>Your Actual Weighted Points</t>
    <phoneticPr fontId="17" type="noConversion"/>
  </si>
  <si>
    <t>Management System</t>
  </si>
  <si>
    <t>0-16=F</t>
    <phoneticPr fontId="17" type="noConversion"/>
  </si>
  <si>
    <t>o</t>
  </si>
  <si>
    <t>17-33 = D</t>
    <phoneticPr fontId="17" type="noConversion"/>
  </si>
  <si>
    <t>34-50 =C</t>
    <phoneticPr fontId="17" type="noConversion"/>
  </si>
  <si>
    <t>51-67 = B</t>
    <phoneticPr fontId="17" type="noConversion"/>
  </si>
  <si>
    <t>68-85 = A</t>
    <phoneticPr fontId="17" type="noConversion"/>
  </si>
  <si>
    <t>86-100 =A+</t>
    <phoneticPr fontId="17" type="noConversion"/>
  </si>
  <si>
    <t>Safety and Environmental Health</t>
  </si>
  <si>
    <t xml:space="preserve"> Operations Improvement</t>
  </si>
  <si>
    <t>Business Operations (in the Office)</t>
  </si>
  <si>
    <t>Supplier Development and Procurement</t>
  </si>
  <si>
    <t>Totals</t>
    <phoneticPr fontId="17" type="noConversion"/>
  </si>
  <si>
    <t>Dashboard</t>
    <phoneticPr fontId="17" type="noConversion"/>
  </si>
  <si>
    <t>Do not enter data on this sheet; it will autopopulate</t>
  </si>
  <si>
    <t>%</t>
    <phoneticPr fontId="17" type="noConversion"/>
  </si>
  <si>
    <t>Grade</t>
    <phoneticPr fontId="17" type="noConversion"/>
  </si>
  <si>
    <t>Your Point Results vs. Total Possible Weighted Points</t>
    <phoneticPr fontId="17" type="noConversion"/>
  </si>
  <si>
    <t>Average Site Visit Points for Recipients</t>
    <phoneticPr fontId="17" type="noConversion"/>
  </si>
  <si>
    <r>
      <t>Your Lean Sensei</t>
    </r>
    <r>
      <rPr>
        <b/>
        <sz val="12"/>
        <color indexed="8"/>
        <rFont val="Calibri"/>
        <family val="2"/>
      </rPr>
      <t>®</t>
    </r>
    <r>
      <rPr>
        <b/>
        <sz val="12"/>
        <color indexed="8"/>
        <rFont val="Arial"/>
        <family val="2"/>
      </rPr>
      <t xml:space="preserve"> Weighted Points</t>
    </r>
  </si>
  <si>
    <t>Difference from Possible Weighted Points</t>
    <phoneticPr fontId="17" type="noConversion"/>
  </si>
  <si>
    <t>Difference %</t>
  </si>
  <si>
    <t>Comments</t>
    <phoneticPr fontId="17" type="noConversion"/>
  </si>
  <si>
    <t>Business Operations</t>
  </si>
  <si>
    <t>Supplier Development &amp; Procurement</t>
  </si>
  <si>
    <t>TOTAL Points</t>
    <phoneticPr fontId="17" type="noConversion"/>
  </si>
  <si>
    <t>Your Point Results vs. Average Past Award Recipients Point Results</t>
    <phoneticPr fontId="17" type="noConversion"/>
  </si>
  <si>
    <t>Average Site Visit Points for Award Recipients</t>
    <phoneticPr fontId="17" type="noConversion"/>
  </si>
  <si>
    <t>Award Recipient Average Points</t>
    <phoneticPr fontId="17" type="noConversion"/>
  </si>
  <si>
    <t>Your Lean Sensei Weighted Points</t>
    <phoneticPr fontId="17" type="noConversion"/>
  </si>
  <si>
    <t>Difference from Award Recipient Average Points</t>
    <phoneticPr fontId="17" type="noConversion"/>
  </si>
  <si>
    <t>AME Excellence Award Recipient</t>
  </si>
  <si>
    <t xml:space="preserve">AME Award Onsite Assessment / Feedback </t>
  </si>
  <si>
    <t>AME Lean Sensei Assessment</t>
  </si>
  <si>
    <t>Application with Proof</t>
  </si>
  <si>
    <t>Business Operations                   (In the Office)</t>
  </si>
  <si>
    <t xml:space="preserve">Safety  </t>
  </si>
  <si>
    <t xml:space="preserve"> Inclusion, Equity and Diversity (IE&amp;D)</t>
  </si>
  <si>
    <t>Management System Resources</t>
  </si>
  <si>
    <t>Home</t>
  </si>
  <si>
    <t>AME Offered Training</t>
  </si>
  <si>
    <t>Introduction to the Harada Method (Webinar Link)</t>
  </si>
  <si>
    <t>AME Strategic Planning Class</t>
  </si>
  <si>
    <t>AME Strategic Deployment Class</t>
  </si>
  <si>
    <t>Help Wanted: Using Visual Management to Drive Continuous Improvement (Webinar link)</t>
  </si>
  <si>
    <t>AME Visual Management Class</t>
  </si>
  <si>
    <t>AME Key Performance Indicators / Metrics in the Enterprise Class</t>
  </si>
  <si>
    <t>AME A3 Problem Solving Class</t>
  </si>
  <si>
    <t>AME Gemba Walk Class</t>
  </si>
  <si>
    <t>AME Webinar Link: Lean Management, Lean Leadership and Leader Standard Work</t>
  </si>
  <si>
    <t>AME Leader Standard Work Class</t>
  </si>
  <si>
    <t>Leadership - Making Lean A Success (Webinar Link)</t>
  </si>
  <si>
    <t>AME Process Mapping Class</t>
  </si>
  <si>
    <t>Making Daily Kaizen a Success (Webinar Link)</t>
  </si>
  <si>
    <t>AME Leader Manpower Motivators / Engagement Class</t>
  </si>
  <si>
    <t>AME Problem Solving for Teams Class</t>
  </si>
  <si>
    <t>AME Lean Boot Camp Class</t>
  </si>
  <si>
    <t>Kaizen</t>
  </si>
  <si>
    <t>AME How to facilitate and Conduct Kaizen Events Class</t>
  </si>
  <si>
    <t xml:space="preserve">Webinar Link: Building a People Centric Culture </t>
  </si>
  <si>
    <t>AME People Centric Leadership Class</t>
  </si>
  <si>
    <t xml:space="preserve">Webinar Link: People-Centric Leadership and AME </t>
  </si>
  <si>
    <t>AME Managing Resistance to Change Class</t>
  </si>
  <si>
    <t>AME Mentoring Class</t>
  </si>
  <si>
    <t xml:space="preserve">Making Developing People Job 1 in Lean (Webinar Link) </t>
  </si>
  <si>
    <t>AME Class: Leading Effective Teams</t>
  </si>
  <si>
    <t>AME Class: Servant Leadership</t>
  </si>
  <si>
    <t>AME Engagement and Manpower Motivators Class</t>
  </si>
  <si>
    <t xml:space="preserve">Webinar Link : Poka Yoke Creating a Culture of Zero Defects </t>
  </si>
  <si>
    <t>AME Problem Solving Tools Class</t>
  </si>
  <si>
    <t>A3</t>
  </si>
  <si>
    <t>Kata for Daily Improvement (Webinar Link)</t>
  </si>
  <si>
    <t xml:space="preserve">Fishbone </t>
  </si>
  <si>
    <t>AME Lean Certification - Yellow Belt - Green Belt - Black Belt</t>
  </si>
  <si>
    <t>AME Train the Trainer Class</t>
  </si>
  <si>
    <t>AME  - Setting up a sustainable Improvement System Class</t>
  </si>
  <si>
    <t>AME - How to set up a Safety Committee</t>
  </si>
  <si>
    <t>AME Going on a Rattlesnake Hunt - 3 Day Event</t>
  </si>
  <si>
    <t xml:space="preserve">EHS - Environmental Health and Safety </t>
  </si>
  <si>
    <t>AME - Sustainability Class</t>
  </si>
  <si>
    <t xml:space="preserve">AME - Lean and Green System </t>
  </si>
  <si>
    <t>Technology -  Scouting and Evaluation - The Cultural Approach</t>
  </si>
  <si>
    <t xml:space="preserve">Operations Improvement </t>
  </si>
  <si>
    <t>Webinar Link: "Introduction to Lean Rattlesnake Hunts"</t>
  </si>
  <si>
    <t>3 Day Rattlesnake Hunt Event - 5s on Steroids</t>
  </si>
  <si>
    <t>AME 5S System Class</t>
  </si>
  <si>
    <t>AME Visual Management in Operations</t>
  </si>
  <si>
    <t xml:space="preserve">Flow Efficiency Versus Resource Efficiency (Webinar Link) </t>
  </si>
  <si>
    <t>AME Creating a Winning Playbook</t>
  </si>
  <si>
    <t>AME Standard Work Training</t>
  </si>
  <si>
    <t>AME Webinar Link: So You 've Done Lean, but Quality is Still an Issue? Five Proven Solutions</t>
  </si>
  <si>
    <t>AME Quality Stream Mapping</t>
  </si>
  <si>
    <t>AME - Conducting a FMEA</t>
  </si>
  <si>
    <t xml:space="preserve">Webinar Link: Pull/Kanban Systems </t>
  </si>
  <si>
    <t>AME Kanban Class</t>
  </si>
  <si>
    <t>Migrating from Batch to Continuous Improvement  - Link</t>
  </si>
  <si>
    <t>AME Kanban Class - 5 day event</t>
  </si>
  <si>
    <t>AME Standard Work and Process Playbook for Material Handlers</t>
  </si>
  <si>
    <t>AME Setting up Standard Work</t>
  </si>
  <si>
    <t>AME Value Stream Mapping Class</t>
  </si>
  <si>
    <t>Kata</t>
  </si>
  <si>
    <t>AME Heijunka Class</t>
  </si>
  <si>
    <t>TPM - Total Preventative Maintenance</t>
  </si>
  <si>
    <t>AME TPM Class</t>
  </si>
  <si>
    <t>Autonomous Maintenance</t>
  </si>
  <si>
    <t>Visual TPM systems</t>
  </si>
  <si>
    <t>AME Visual Management Systems in Operations Class</t>
  </si>
  <si>
    <t xml:space="preserve">AME - How to conduct a Morning Meeting with Metrics that Matter. </t>
  </si>
  <si>
    <t xml:space="preserve">AME Gemba Management </t>
  </si>
  <si>
    <t>AME Quality Stream Mapping Class</t>
  </si>
  <si>
    <t>AME Rattlesnake Hunt 3 Day Event - 5S on Steriods.</t>
  </si>
  <si>
    <t xml:space="preserve">How to Sustain Your 5S Improvements (Webinar Link) </t>
  </si>
  <si>
    <t>AME - Quick Change Over - SMED Class</t>
  </si>
  <si>
    <t>AME - How to create a visual Lego Layout System for improvement</t>
  </si>
  <si>
    <t>AME - Setting up a Cross Training Program Class</t>
  </si>
  <si>
    <t>Business Operations (In the Office)</t>
  </si>
  <si>
    <t>AME Lean Office Class</t>
  </si>
  <si>
    <t>AME Creating a SIPOC Class</t>
  </si>
  <si>
    <t>AME - Standard Work in the Office Class</t>
  </si>
  <si>
    <t>AME - Process Mapping Class</t>
  </si>
  <si>
    <t>AME - Statistical Process Control Class</t>
  </si>
  <si>
    <t>Plan - Do - Check - Act</t>
  </si>
  <si>
    <t>AME - Problem Solving with the A3 system</t>
  </si>
  <si>
    <t>AME - Setting up a winning Playbook Class</t>
  </si>
  <si>
    <t>SIPOC of your Job</t>
  </si>
  <si>
    <t>AME Visual Management and Metrics in the Office Class</t>
  </si>
  <si>
    <t xml:space="preserve">AME Webinar Link: Value Stream Mapping for Office and Service </t>
  </si>
  <si>
    <t>AME 5S in the Office Class</t>
  </si>
  <si>
    <t>AME Rattlesnakes in the Office 3 day event.</t>
  </si>
  <si>
    <t>AME - Setting up a Cross Training System</t>
  </si>
  <si>
    <t>AME - Playbook Class</t>
  </si>
  <si>
    <t xml:space="preserve">3P Product Design: Innovating with Lean Tools (Webinar Link) </t>
  </si>
  <si>
    <t>AME Lean Design / R&amp;D Class</t>
  </si>
  <si>
    <t>AME - DMAIC Class</t>
  </si>
  <si>
    <t>AME Setting up a Supplier Scorecard Class</t>
  </si>
  <si>
    <t>AME Purchasing / Sourcing Playbook</t>
  </si>
  <si>
    <t>AME - Supplier Development 13 week Program</t>
  </si>
  <si>
    <t>AME Poke-Yoke Class</t>
  </si>
  <si>
    <t>The Role of Sales in a Lean Enterprise (Webinar Link)</t>
  </si>
  <si>
    <t>AME Lean in Sales Class</t>
  </si>
  <si>
    <t>AME Problem Solving Class</t>
  </si>
  <si>
    <t>AME Lean Accounting Class</t>
  </si>
  <si>
    <t>AME Value in the Eyes of the Customer Class</t>
  </si>
  <si>
    <t>AME Lean in Distribution Class</t>
  </si>
  <si>
    <t>Parts Shortage</t>
  </si>
  <si>
    <t>Lean Accounting Principles, Practices and Tools (Webinar Link)</t>
  </si>
  <si>
    <t>AME - Accounting Department Winning Playbook Class</t>
  </si>
  <si>
    <t xml:space="preserve">ASSOCIATION FOR MANUFACTURING EXCELLENCE PRIVACY STATEMENT </t>
  </si>
  <si>
    <t xml:space="preserve">Scope </t>
  </si>
  <si>
    <t xml:space="preserve">The Association for Manufacturing Excellence (AME) considers your privacy important. We are committed to protecting the privacy of all those who provide us with their contact information while using our information, products, events, or services. This policy describes the ways that personally identifiable and anonymous information about our publication subscribers, online media and website product users, and event registrants is collected, how that information might be shared, and how someone can request changes to the way their personal information is used or shared. This privacy statement applies to websites operated by or on behalf of the Association for Manufacturing Excellence, its departments and affiliated organizations. </t>
  </si>
  <si>
    <t xml:space="preserve">Information You Volunteer </t>
  </si>
  <si>
    <t xml:space="preserve">Personally identifiable information is information that can identify you, such as your full name, email address, postal address, telephone number, and fax number. We collect personally identifiable information that you choose to provide to us when you become a member, register for a conference, seminar or other event; sign up for email newsletters; participate in surveys, register for a webinar, sign up for a free AME.org account or otherwise communicate with us. When you provide this information to us, you are no longer anonymous. We also may receive information about you from other sources and add it to the information you have provided to us. If you purchase products or services on our website or through one of our printed forms, you may choose to provide us with your credit card information. </t>
  </si>
  <si>
    <t xml:space="preserve">The Association for Manufacturing Excellence is not responsible for the information you volunteer about yourself in discussions in our forums or in publicly accessible interactions or via the conference meeting app. To view or change your member profile, please return to the Association for Manufacturing Excellence’s website where you registered. </t>
  </si>
  <si>
    <t xml:space="preserve">Anonymous Information We Collect </t>
  </si>
  <si>
    <t xml:space="preserve">We use cookies and other Internet technologies to enrich your online experience by managing our website and email programs. Our cookies do not contain any information, in itself, that is personally identifiable. </t>
  </si>
  <si>
    <t>AME has enabled the following Google Analytics Display features to better help us analyze what interests our site visitors:</t>
  </si>
  <si>
    <t>Demographics and Interest reporting</t>
  </si>
  <si>
    <t xml:space="preserve">Remarketing, GDN Impression Reporting </t>
  </si>
  <si>
    <t>DoubleClick Campaign Manager integration</t>
  </si>
  <si>
    <t xml:space="preserve">You can opt-out of the Google Analytics Advertiser Features, including through Ads Settings, Ad Settings for mobile apps, or any other available means (for example, the NAI's consumer opt- out). Opt out here: https://tools.google.com/dlpage/gaoptout/ </t>
  </si>
  <si>
    <t xml:space="preserve">Cookies </t>
  </si>
  <si>
    <t xml:space="preserve">If your browser is set to allow cookies, we may store small amounts of information on your computer about what parts of our websites you have visited and what features you like best. We may then tailor the content you see to match your interests. We also may use cookies to identify members so that they don't have to re-enter their usernames and passwords. </t>
  </si>
  <si>
    <t xml:space="preserve">The cookies we store on your computer are not accessible on any other companies' websites. Most browsers allow you to modify your security to accept or reject cookies. You need not have cookies turned on to visit our site, but without them, your access to some areas may be limited and custom navigation may not be available to you. </t>
  </si>
  <si>
    <t xml:space="preserve">Pixel Tags </t>
  </si>
  <si>
    <t xml:space="preserve">Like many websites, the Association for Manufacturing Excellence, may use pixel tags, also known as web beacons, clear gifs, or web bugs. Pixel tags help us improve our understanding of our web traffic and visitor behavior, as well as gauge the response to our promotional efforts. This information is non-personally identifiable and is used for an aggregate picture of how visitors use our site. If you wish, you may disable pixel tags by setting your browser to omit images and disable Javascript. </t>
  </si>
  <si>
    <t xml:space="preserve">How We Use Your Contact Information </t>
  </si>
  <si>
    <t xml:space="preserve">We may use your contact information for any of the following reasons: </t>
  </si>
  <si>
    <t xml:space="preserve">• to send you notices for membership renewal </t>
  </si>
  <si>
    <t xml:space="preserve">• to provide you with information about products or services we offer and/or which you have ordered such as conference, seminar and workshop registration, webinar registration, publication subscriptions, purchases of online resources such as books and DVDs. </t>
  </si>
  <si>
    <t xml:space="preserve">• to provide AME volunteers with information about specific event attendees. If you register for an in-person event, AME reserves the right to share your name and contact information with the volunteers charged with organizing that event unless you request to be excluded. Note that this information is provided to AME volunteers for the purpose of providing a valuable event experience and is not to be used for sales or solicitation purposes. </t>
  </si>
  <si>
    <t xml:space="preserve">• to provide AME Regional Board members information about AME members who live and or work in their designated geographic area. This information is provided to Regional Board members to help AME provide a meaningful membership experience for you at a local level, and so AME Regional Board members may contact you to discuss local events and/or volunteer opportunities. </t>
  </si>
  <si>
    <t>• to send you information, on behalf of third parties, about products or services that may be of interest to you. When AME partners with another nonprofit or sells access to its mailing list, all mailings and emails are done through a third party so that your contact information is not disclosed.</t>
  </si>
  <si>
    <t>• to provide AME conference exhibitors and sponsors with the contact information of registrants to the AME conference.</t>
  </si>
  <si>
    <t xml:space="preserve">We may also use your contact information to ask for your input to help in our research about our services, events, or products or to provide you with additional information about this site and about other Association for Manufacturing Excellence products, services, or events that we think might be of interest to you. </t>
  </si>
  <si>
    <t>All promotional and research email messages you receive from us will include an option to opt out of future email communications from that particular department or affiliate of the Association for Manufacturing Excellence.</t>
  </si>
  <si>
    <r>
      <t xml:space="preserve">We may also </t>
    </r>
    <r>
      <rPr>
        <sz val="12"/>
        <color indexed="8"/>
        <rFont val="Times New Roman"/>
        <family val="1"/>
      </rPr>
      <t xml:space="preserve">send you emails and e-newsletters and with targeted, relevant content. Each email or e-newsletter will provide you with an opportunity to opt out. In some cases, we may send you relevant, carefully-screened offers from reputable third party businesses or organizations. Many of our customers appreciate receiving these offers because they relate to their business or occupation. However, you will always be able to opt out receiving future emails. </t>
    </r>
  </si>
  <si>
    <t xml:space="preserve">Information We Share with Third Parties </t>
  </si>
  <si>
    <t xml:space="preserve">We provide contact lists to third party companies that we have employed to provide us with specialized services, including customer service, subscription fulfillment, advertising sales, sponsorships, grants, research, statistical analysis, list cleansing, postal mailings, email and fax deployment, telemarketing, and other information services. In compliance with privacy laws, we also provide our opt out lists to those third party companies so that they can be suppressed from the communications those companies send on Association for Manufacturing Excellence’s behalf. We only deal with third party companies whom we believe share our commitment to privacy and who will keep your information secure. Certain information, such as your password and credit card information, is never disclosed in any form whatsoever to any outside party. </t>
  </si>
  <si>
    <t xml:space="preserve">Information Transfer </t>
  </si>
  <si>
    <t xml:space="preserve">Association for Manufacturing Excellence is based in the United States of America. Any information you provide may be stored and maintained in a secure database in the United States or transferred to a secure database outside the United States. In the case of a change of ownership or a merger involving Association for Manufacturing Excellence or any organization or business that is part Association for Manufacturing Excellence, your contact information associated with that business would be one of those transferred assets. </t>
  </si>
  <si>
    <t xml:space="preserve">How We Keep Your Information Secure </t>
  </si>
  <si>
    <t xml:space="preserve">We use reasonable precautions, including appropriate technical, administrative, and physical procedures, to protect personal information from loss, misuse, or alteration. When we contract with other companies to provide us with services, we only share personal information with those that we believe share our commitment to privacy and information security. However, we are not responsible for any breach of security or for the actions of these parties. </t>
  </si>
  <si>
    <t xml:space="preserve">Due to the design of the Internet and other factors outside our control, we cannot guarantee that communications between you and our servers will be free from unauthorized access by third parties. </t>
  </si>
  <si>
    <t xml:space="preserve">Privacy for Those Under 18 Years of Age </t>
  </si>
  <si>
    <t xml:space="preserve">The Association for Manufacturing Excellence's web sites are not intended for use by minors under the age of 18. No one under the age of 18 should provide any personal information or participate in any forums or online discussions. Minors under the age of 18 are prohibited from making purchases, including subscriptions, on our sites. Please discourage your children from providing any personal information about themselves to anyone in any public discussion areas. </t>
  </si>
  <si>
    <t xml:space="preserve">Terms of Use </t>
  </si>
  <si>
    <t xml:space="preserve">By using any of our websites, you consent to our use of your contact information as it is outlined in this privacy statement. The Association for Manufacturing Excellence reserves the right to access and disclose personally identifiable information to comply with applicable laws, lawful government requests and any orders of the court. Any changes of our privacy statement, we will post on this page. Users are encouraged to review this page for any changes. Your continued use of this site constitutes your acceptance of this entire privacy statement. </t>
  </si>
  <si>
    <t xml:space="preserve">How to Reach Us </t>
  </si>
  <si>
    <r>
      <t xml:space="preserve">If you wish to update your membership contact information, please go to AME’s home page </t>
    </r>
    <r>
      <rPr>
        <u/>
        <sz val="12"/>
        <color indexed="12"/>
        <rFont val="Times New Roman"/>
        <family val="1"/>
      </rPr>
      <t>www.ame.org</t>
    </r>
    <r>
      <rPr>
        <sz val="12"/>
        <color indexed="8"/>
        <rFont val="Times New Roman"/>
        <family val="1"/>
      </rPr>
      <t xml:space="preserve">. If you wish to opt out of receiving email, faxes, or phone calls from AME or any of its departments, affiliated organizations or third party providers, please send an email to </t>
    </r>
    <r>
      <rPr>
        <u/>
        <sz val="12"/>
        <color indexed="12"/>
        <rFont val="Times New Roman"/>
        <family val="1"/>
      </rPr>
      <t>info@ame.org</t>
    </r>
    <r>
      <rPr>
        <sz val="12"/>
        <color indexed="8"/>
        <rFont val="Times New Roman"/>
        <family val="1"/>
      </rPr>
      <t xml:space="preserve">. If you wish to contact us for any other reason, please email us at </t>
    </r>
    <r>
      <rPr>
        <u/>
        <sz val="12"/>
        <color indexed="12"/>
        <rFont val="Times New Roman"/>
        <family val="1"/>
      </rPr>
      <t>info@ame.org</t>
    </r>
    <r>
      <rPr>
        <sz val="12"/>
        <color indexed="8"/>
        <rFont val="Times New Roman"/>
        <family val="1"/>
      </rPr>
      <t xml:space="preserve">.   </t>
    </r>
  </si>
  <si>
    <t>Lean Video / Webinar  Dashboard</t>
  </si>
  <si>
    <t xml:space="preserve">Lean Tools </t>
  </si>
  <si>
    <t>AME Webinars - 2018</t>
  </si>
  <si>
    <t>AME Keynotes</t>
  </si>
  <si>
    <t>Other AME Tours</t>
  </si>
  <si>
    <t>Other Best Practice Videos</t>
  </si>
  <si>
    <t>d</t>
  </si>
  <si>
    <t>AME Lean Sensei - Ideas - Best Practices - Solutions</t>
  </si>
  <si>
    <t>Name:</t>
  </si>
  <si>
    <t>Lean Boot Camp</t>
  </si>
  <si>
    <t>Lean Tools Presented:</t>
  </si>
  <si>
    <t>Tag Line:</t>
  </si>
  <si>
    <t>Driving Improvement at the point of Impact</t>
  </si>
  <si>
    <t>Strategy Deployment, Visual Management, Rattlesnake Hunts, 5S, Value Stream Mapping, Process Mapping, TPM, Playbooks, SMED, Poke-Yoke, Problem Solving, Lean Culture</t>
  </si>
  <si>
    <t>Length:</t>
  </si>
  <si>
    <t>Description</t>
  </si>
  <si>
    <r>
      <t xml:space="preserve">About this Event : </t>
    </r>
    <r>
      <rPr>
        <sz val="14"/>
        <rFont val="Arial"/>
        <family val="2"/>
      </rPr>
      <t xml:space="preserve"> </t>
    </r>
  </si>
  <si>
    <t xml:space="preserve">Learning Objectives: </t>
  </si>
  <si>
    <t>Benefits to Participants:</t>
  </si>
  <si>
    <t>Who should Attend:</t>
  </si>
  <si>
    <t># People Trained</t>
  </si>
  <si>
    <t xml:space="preserve"> 10-20 </t>
  </si>
  <si>
    <t>On Site Lean Assessement with an AME Certified Assessor</t>
  </si>
  <si>
    <t>AME Lean Sensei Training</t>
  </si>
  <si>
    <t>Do Not Enter Data on this Sheet, it will Autopopulate</t>
    <phoneticPr fontId="19" type="noConversion"/>
  </si>
  <si>
    <t>AME Lean Sensei Point Calculation</t>
    <phoneticPr fontId="19" type="noConversion"/>
  </si>
  <si>
    <t>Major Section of Criteria</t>
    <phoneticPr fontId="14" type="noConversion"/>
  </si>
  <si>
    <t>Grade</t>
    <phoneticPr fontId="19" type="noConversion"/>
  </si>
  <si>
    <t>Grade Converted to Points</t>
    <phoneticPr fontId="19" type="noConversion"/>
  </si>
  <si>
    <t>Multiplier</t>
    <phoneticPr fontId="19" type="noConversion"/>
  </si>
  <si>
    <t>Section Points</t>
    <phoneticPr fontId="19" type="noConversion"/>
  </si>
  <si>
    <t xml:space="preserve">Human and Organizational Development - 150 pts. </t>
  </si>
  <si>
    <t xml:space="preserve">Manufacturing Operations - 200 pts.                                                   Manufacturing Operations - 200 pts.                                        Manufacturing Operations - 200          Manufacturing Operations - 200 pts. </t>
  </si>
  <si>
    <t>yx</t>
    <phoneticPr fontId="14" type="noConversion"/>
  </si>
  <si>
    <t>xy</t>
    <phoneticPr fontId="14" type="noConversion"/>
  </si>
  <si>
    <t>Total Weighted Points</t>
    <phoneticPr fontId="19" type="noConversion"/>
  </si>
  <si>
    <t>Diversity, Inclusion, and Equity</t>
  </si>
  <si>
    <t>Clear understanding of daily priorities at all levels.</t>
  </si>
  <si>
    <t>Effective Daily Management Programs in place with Engaged Employees</t>
  </si>
  <si>
    <t>Evidence that Processes are Stable</t>
  </si>
  <si>
    <t>Performance Improvement is Sustained</t>
  </si>
  <si>
    <t>Metrics are timely, visual, meaningful and actionable</t>
  </si>
  <si>
    <t>Metrics are used for effective decision making with root cause / countermeasures</t>
  </si>
  <si>
    <t>Type of improvements are defined and drive engagement - Suggestions, Projects, Kaizen, ROI Projects</t>
  </si>
  <si>
    <t>70%+ high engagement scores over the last 3-5 years.</t>
  </si>
  <si>
    <t xml:space="preserve">Leadership sees employee development as top priority at all levels. </t>
  </si>
  <si>
    <t xml:space="preserve">IED Strategy is part of the company strategy with progress towards specific IED Goals. </t>
  </si>
  <si>
    <t>The Company has reduced Energy usage and works toward Zero waste in landfills.</t>
  </si>
  <si>
    <t xml:space="preserve">The company strategically invests in advanced technology to stay competitive and current. </t>
  </si>
  <si>
    <t xml:space="preserve">Systems are in place to eliminate problems with root cause analysis when they occur. </t>
  </si>
  <si>
    <t>Material and information are delivered in a timely way.</t>
  </si>
  <si>
    <t>Clear signals exist for pull.</t>
  </si>
  <si>
    <t xml:space="preserve">Standard work has discipline to be followed 100% of the time. </t>
  </si>
  <si>
    <t xml:space="preserve">Extensive and meaningful visual controls are in place to indicate abnormal conditions in real time. </t>
  </si>
  <si>
    <t xml:space="preserve">Employees can easily see through good visual management to identify exceptions. </t>
  </si>
  <si>
    <t xml:space="preserve">There is high alignment across the organization to customers served. </t>
  </si>
  <si>
    <t xml:space="preserve">5S is a part of the company culture and used to reduce waste. </t>
  </si>
  <si>
    <t xml:space="preserve">Work area layouts promote flow of material and information. </t>
  </si>
  <si>
    <t xml:space="preserve">Minimal transit from raw materials to finished goods. </t>
  </si>
  <si>
    <t xml:space="preserve">No batching between departments. </t>
  </si>
  <si>
    <t>Staffing of processes match team members to the demand.</t>
  </si>
  <si>
    <t>Team members rotate jobs to keep skills fresh.</t>
  </si>
  <si>
    <t>Value Stream</t>
  </si>
  <si>
    <t>Flow</t>
  </si>
  <si>
    <t>Pull</t>
  </si>
  <si>
    <t>Leadership</t>
  </si>
  <si>
    <t>Intentory Turns</t>
  </si>
  <si>
    <t>Positive support is given to help other departments exceed value in the eyes of the customer.</t>
  </si>
  <si>
    <t>Evidence is shown that office processes and systems are reviewed and improved regularly.</t>
  </si>
  <si>
    <t xml:space="preserve">Great collaboration between support teams to improve the whole company. </t>
  </si>
  <si>
    <t xml:space="preserve">Extensive collaboration to avoid overburdening support staff and operations. </t>
  </si>
  <si>
    <t xml:space="preserve">Overtime is not part of the process and is not a problem for the company. </t>
  </si>
  <si>
    <t xml:space="preserve">Standard work is followed 100% of the time. </t>
  </si>
  <si>
    <t xml:space="preserve">There is very little searching for the right information. </t>
  </si>
  <si>
    <t xml:space="preserve">Design cycle improvement is a key metric. </t>
  </si>
  <si>
    <t xml:space="preserve">Specific processes are in place to pursue breakthrough innovation, not just incremental improvements. </t>
  </si>
  <si>
    <t xml:space="preserve">Both customers and suppliers are required to be involved for product and service development. </t>
  </si>
  <si>
    <t xml:space="preserve">Deep and meaningful understanding of the voice of the customer exists. </t>
  </si>
  <si>
    <t xml:space="preserve">Customer profiles with different values are aligned to the new products and services created. </t>
  </si>
  <si>
    <t>7 hours of Training - 1 Day on-site</t>
  </si>
  <si>
    <t>Supplier metrics are in place as performance gauges and results are utilized to create shared improvement efforts.</t>
  </si>
  <si>
    <t xml:space="preserve">Customer demand information is directly shared with suppliers. </t>
  </si>
  <si>
    <t xml:space="preserve">Processes are in place to discover the root cause of quality issues. </t>
  </si>
  <si>
    <t xml:space="preserve">Corrective actions almost always take care of problems in a timely manner. </t>
  </si>
  <si>
    <t xml:space="preserve">Quality is at or beyond six sigma levels of performance. </t>
  </si>
  <si>
    <t xml:space="preserve">The process is fast and easy to measure and understand the amount of inventory on hand and the number of Inventory turns. </t>
  </si>
  <si>
    <t>Continuous Improvement is always considered before adding new plants or equipment.</t>
  </si>
  <si>
    <t xml:space="preserve">Costs for premium freight (Inbound and outbound) are low and have been declining year over year. </t>
  </si>
  <si>
    <t xml:space="preserve">There is a defined process to evaluate and improve freight costs. </t>
  </si>
  <si>
    <t xml:space="preserve">There is a defined process to evaluate and improve parts shortages. </t>
  </si>
  <si>
    <t>Problems are seen as opportunities to improve processes.</t>
  </si>
  <si>
    <t xml:space="preserve">Numerous formal recognition programs in place with clear processes. </t>
  </si>
  <si>
    <t xml:space="preserve">Technology is implemented and integrated into the company using clearly defined processes. </t>
  </si>
  <si>
    <t>OEE is used for key equipment to maximize throughput of capabilities.</t>
  </si>
  <si>
    <t xml:space="preserve">Action response and escalation processes are in place to control abnormalities. </t>
  </si>
  <si>
    <t xml:space="preserve">5S is owned and managed by team members who see real benefit in using 5S. </t>
  </si>
  <si>
    <t xml:space="preserve">5S training is a requirement of employment and done during orientation of new employees. </t>
  </si>
  <si>
    <t xml:space="preserve">Standardized work is understood to be the best-known way to do a job. </t>
  </si>
  <si>
    <t xml:space="preserve">There is an easy protocol for improving standard work practices. </t>
  </si>
  <si>
    <t xml:space="preserve">5S has evolved to be part of the organization’s culture. </t>
  </si>
  <si>
    <t xml:space="preserve">Supplier decisions are used based on total customer cost. </t>
  </si>
  <si>
    <t xml:space="preserve">There is evidence of consistent supplier partnering involving all functions in the organization. </t>
  </si>
  <si>
    <t xml:space="preserve">Efforts are made to help suppliers improve their processes and joint problem-solving efforts or improvement teams are common. </t>
  </si>
  <si>
    <t xml:space="preserve">There is an integrated supply chain from suppliers to customers. </t>
  </si>
  <si>
    <t xml:space="preserve"> Zero or very little expedites, and rescheduling exists with suppliers. </t>
  </si>
  <si>
    <t xml:space="preserve">Customer rejects are exceptionally low and declining year over year unless at zero. </t>
  </si>
  <si>
    <t xml:space="preserve">Capacity is added in small increments as needed. </t>
  </si>
  <si>
    <t xml:space="preserve">Operating Income on manufacturing assets is exceedingly high and trending upward year over year. </t>
  </si>
  <si>
    <t>Target Magazine Sensei Dashboard</t>
  </si>
  <si>
    <t>Tool and Methodology Selector Guide</t>
  </si>
  <si>
    <t>If you want to:</t>
  </si>
  <si>
    <t>Then try:</t>
  </si>
  <si>
    <t>Generating 
Ideas</t>
  </si>
  <si>
    <t>Generate root causes</t>
  </si>
  <si>
    <t>Generate and prioritize ideas</t>
  </si>
  <si>
    <t xml:space="preserve">Generate possible (or root) causes </t>
  </si>
  <si>
    <t>Generate root causes and potential solutions</t>
  </si>
  <si>
    <t>Customer's 
Requirements</t>
  </si>
  <si>
    <t>Define customer's requirements</t>
  </si>
  <si>
    <t>Prioritize customer's requirements</t>
  </si>
  <si>
    <t>Define customer needs or requirements and translate them into products to meet customer's needs</t>
  </si>
  <si>
    <t>Understand your stakeholder's acceptance</t>
  </si>
  <si>
    <t>Make your process performance visible</t>
  </si>
  <si>
    <t>Planning and Deploying Strategy</t>
  </si>
  <si>
    <t>Develop management's vision for where and how they will win on a sustainable long-term basis in terms of customer, product, channel, quality, delivery, and cost</t>
  </si>
  <si>
    <t>Articulate and plan your organization's strategy; align and assign your organization's objectives or priorities through all levels</t>
  </si>
  <si>
    <t>Bowling Chart</t>
  </si>
  <si>
    <t>Visually show the reasons why your TTIs missed their monthly plan, the root cause of the miss,  the corrective action, and the impact of the corrective action</t>
  </si>
  <si>
    <t>Reduce 
Variation</t>
  </si>
  <si>
    <t>Improve the capability and reduce the defects in any process</t>
  </si>
  <si>
    <t>Lean Enterprise Tools</t>
  </si>
  <si>
    <t>Lean S&amp;OP</t>
  </si>
  <si>
    <t>Lean PDS</t>
  </si>
  <si>
    <t>Visual 
Maps</t>
  </si>
  <si>
    <t>Document a process at a high level</t>
  </si>
  <si>
    <t>Just in Time
Operations</t>
  </si>
  <si>
    <t>Reduce equipment changeover time</t>
  </si>
  <si>
    <t>TPM (Total Productive Maintenance)</t>
  </si>
  <si>
    <t>Identify and Eliminate 
Waste</t>
  </si>
  <si>
    <t>Utilize a structured approach to identify issues and opportunities</t>
  </si>
  <si>
    <t>Know how to respond to variation in your process</t>
  </si>
  <si>
    <t>Graphically summarize and display the relative importance (potential opportunity) between groups of data</t>
  </si>
  <si>
    <t>Pareto Chart</t>
  </si>
  <si>
    <t>Cellular and Continuous 
Flow</t>
  </si>
  <si>
    <t>Create an optimal arrangement of equipment and people to facilitate continuous flow</t>
  </si>
  <si>
    <t>Produce one item at a time and eliminate batching</t>
  </si>
  <si>
    <t>Reduce variation in how work is completed while reducing rework and scrap</t>
  </si>
  <si>
    <t>Prioritize work</t>
  </si>
  <si>
    <t>Communicate a project's business case, goals/targets, milestones, and team members</t>
  </si>
  <si>
    <t>Charter</t>
  </si>
  <si>
    <t>Prioritize potential solutions</t>
  </si>
  <si>
    <t>Understanding what data to collect</t>
  </si>
  <si>
    <t xml:space="preserve">Provide a clear and precise explanation of the items being measured </t>
  </si>
  <si>
    <t>Operational Definition</t>
  </si>
  <si>
    <t>Japanese originals:</t>
  </si>
  <si>
    <t>PDS = Product Development System</t>
  </si>
  <si>
    <t>1 - TAKT time</t>
  </si>
  <si>
    <t xml:space="preserve">2 - Standard Work Sequence, and </t>
  </si>
  <si>
    <t>Affinity Diagram</t>
  </si>
  <si>
    <t>Andon</t>
  </si>
  <si>
    <t>Acronym for People, Plan, and Process</t>
  </si>
  <si>
    <t>Lean Dictionary</t>
  </si>
  <si>
    <t>Backflush</t>
  </si>
  <si>
    <t>Benchmarking</t>
  </si>
  <si>
    <t>Best Practice</t>
  </si>
  <si>
    <t>Bill of Material (BOM)</t>
  </si>
  <si>
    <t>AIP - Annual Improvement Priorities</t>
  </si>
  <si>
    <t>AME - Association of Manufacturing Excellence</t>
  </si>
  <si>
    <t>www.AME.org</t>
  </si>
  <si>
    <t>A process to organize and prioritize brainstormed ideas.</t>
  </si>
  <si>
    <t>WIP = Work In Progress</t>
  </si>
  <si>
    <t>Work Sequence</t>
  </si>
  <si>
    <t>Waste</t>
  </si>
  <si>
    <t>"Also known as Muda". Any process or operation that does not add value.</t>
  </si>
  <si>
    <t>Inventory that has not reached finished state but has cost added to it through partial completion of the process.</t>
  </si>
  <si>
    <t>The specific order in which an operator performs the manual steps of the process.</t>
  </si>
  <si>
    <t>VOC - VOICE of the Customer</t>
  </si>
  <si>
    <t>Desires and requirements of the customer at all levels, translated into real terms for consideration in the development of new products, services and daily business conduct.</t>
  </si>
  <si>
    <t xml:space="preserve">Systems that enable anyone to immediately assess the current status of an operation or given process at a glance, regardless of their knowledge of the process. </t>
  </si>
  <si>
    <t>Vision</t>
  </si>
  <si>
    <t>A long-term plan of direction that is based on a careful assessment of the most important directions for the organization.</t>
  </si>
  <si>
    <t xml:space="preserve">VSM -Value Stream Map </t>
  </si>
  <si>
    <t>Articulates company vision and strategy through the higher level view of product flow, information flow and data analysis to determine gaps and waste, looking at the big picture.</t>
  </si>
  <si>
    <t>Value Added Analysis</t>
  </si>
  <si>
    <t>With this activity, a process improvement team strips the process down to its essential elements. The team isolates the activities that in the eyes of the customer actually add or service. The remaining nonvalue-adding activities ("waste") are targeted  value to the product or service. The remaining nonvalue-adding activities ("waste") are targeted for extinction.</t>
  </si>
  <si>
    <t xml:space="preserve">Value Added  </t>
  </si>
  <si>
    <t xml:space="preserve">Value </t>
  </si>
  <si>
    <t xml:space="preserve"> A series of methods, to ensure that every machine in a production process is always able to perform its required tasks so that production is never interrupted. Productive maintenance carried out by all employees. It is based on the principle that equipment improvement must involve everyone in the organization, from line operators to top management.</t>
  </si>
  <si>
    <t>Throughput Time</t>
  </si>
  <si>
    <t>The time required for a product to proceed from concept to launch, order to delivery or raw materials into the hands of the customer. This includes both processing and queue time.</t>
  </si>
  <si>
    <t>The available production time divided by the rate of customer demand. Takt Time sets the pace of production to match the rate of customer demand and becomes the heartbeat of any lean system. Takt time usually is expressed in seconds.</t>
  </si>
  <si>
    <t>Strategy Deployment</t>
  </si>
  <si>
    <t xml:space="preserve">Strategic Plan </t>
  </si>
  <si>
    <t>A disciplined effort to produce fundamental decisions and actions that shape and guide what an organization is, what it does, and why it does it, with a focus on the future.</t>
  </si>
  <si>
    <t xml:space="preserve">A method of creating a self-sustaining culture that perpetuates an organized, clean, and efficient work place. English words approximate the </t>
  </si>
  <si>
    <r>
      <rPr>
        <b/>
        <sz val="11"/>
        <color theme="1"/>
        <rFont val="Calibri"/>
        <family val="2"/>
        <scheme val="minor"/>
      </rPr>
      <t xml:space="preserve"> -  Sustain</t>
    </r>
    <r>
      <rPr>
        <sz val="11"/>
        <color theme="1"/>
        <rFont val="Calibri"/>
        <family val="2"/>
        <scheme val="minor"/>
      </rPr>
      <t xml:space="preserve"> - (Shitsuke) Achieve the discipline or habit of maintaining the correct 5S procedures."</t>
    </r>
  </si>
  <si>
    <r>
      <rPr>
        <b/>
        <sz val="11"/>
        <color theme="1"/>
        <rFont val="Calibri"/>
        <family val="2"/>
        <scheme val="minor"/>
      </rPr>
      <t xml:space="preserve"> - Shine</t>
    </r>
    <r>
      <rPr>
        <sz val="11"/>
        <color theme="1"/>
        <rFont val="Calibri"/>
        <family val="2"/>
        <scheme val="minor"/>
      </rPr>
      <t xml:space="preserve"> - (Seiso) Clean all aspects of the area, including floors, machines and furniture.</t>
    </r>
  </si>
  <si>
    <r>
      <rPr>
        <b/>
        <sz val="11"/>
        <color theme="1"/>
        <rFont val="Calibri"/>
        <family val="2"/>
        <scheme val="minor"/>
      </rPr>
      <t xml:space="preserve"> - Standardize</t>
    </r>
    <r>
      <rPr>
        <sz val="11"/>
        <color theme="1"/>
        <rFont val="Calibri"/>
        <family val="2"/>
        <scheme val="minor"/>
      </rPr>
      <t xml:space="preserve"> - (Seiketsu) Maintain and improve the first three S’s in addition to personal orderliness and neatness.</t>
    </r>
  </si>
  <si>
    <r>
      <rPr>
        <b/>
        <sz val="11"/>
        <color theme="1"/>
        <rFont val="Calibri"/>
        <family val="2"/>
        <scheme val="minor"/>
      </rPr>
      <t xml:space="preserve"> - Set in Order</t>
    </r>
    <r>
      <rPr>
        <sz val="11"/>
        <color theme="1"/>
        <rFont val="Calibri"/>
        <family val="2"/>
        <scheme val="minor"/>
      </rPr>
      <t xml:space="preserve"> - (Seiton) Organize those things that are needed, making it easy for users to locate, use and return them.</t>
    </r>
  </si>
  <si>
    <r>
      <rPr>
        <b/>
        <sz val="11"/>
        <color theme="1"/>
        <rFont val="Calibri"/>
        <family val="2"/>
        <scheme val="minor"/>
      </rPr>
      <t xml:space="preserve"> -  Sort </t>
    </r>
    <r>
      <rPr>
        <sz val="11"/>
        <color theme="1"/>
        <rFont val="Calibri"/>
        <family val="2"/>
        <scheme val="minor"/>
      </rPr>
      <t xml:space="preserve">- (Seiri) Clearly distinguish between what is needed and what is not needed to perform a given work process. </t>
    </r>
  </si>
  <si>
    <t>A line indicator light or board hung above the production line to act as a visual control. Andons are used to visually signal an abnormal situation.</t>
  </si>
  <si>
    <t>In Strategy Deployment, those initiatives that we need to achieve this year, and will enable us to reach our overall 3-5-year Breakthrough Objectives.</t>
  </si>
  <si>
    <t>Autonomation</t>
  </si>
  <si>
    <t xml:space="preserve">Automation with a human touch or transferring human intelligence to a machine. This allows the machine to detect abnormalities or defects and stop the process when they are detected. Also known as Jidoka. </t>
  </si>
  <si>
    <t>An improvement tool whereby a company measures its performance or process against other companies' best practices, determines how those companies achieved their performance levels and uses the information to improve its own performance.</t>
  </si>
  <si>
    <t>A way or method of accomplishing a business function or process that is considered to be superior to all other known methods.</t>
  </si>
  <si>
    <t xml:space="preserve">A BOM can exist for a product – that details the components that comprise the fixture. A BOM can also exist for a job, project, or order. </t>
  </si>
  <si>
    <t>Black Belt</t>
  </si>
  <si>
    <t>BDO - Black Dot Owner</t>
  </si>
  <si>
    <t>Calibration</t>
  </si>
  <si>
    <t>BTO - Break Through Objectives</t>
  </si>
  <si>
    <t>BPM - Business Process Management</t>
  </si>
  <si>
    <t>Catch Ball</t>
  </si>
  <si>
    <t>Cause</t>
  </si>
  <si>
    <t>Cause and Effect Diagram</t>
  </si>
  <si>
    <t>Cellularization</t>
  </si>
  <si>
    <t>Champion</t>
  </si>
  <si>
    <t>Changeover (SMED)</t>
  </si>
  <si>
    <t>Counter Measures</t>
  </si>
  <si>
    <t xml:space="preserve">CTQ - Critical to Quality </t>
  </si>
  <si>
    <t>CT - Cycle Time</t>
  </si>
  <si>
    <t xml:space="preserve">Daily Management </t>
  </si>
  <si>
    <t>Dashboard</t>
  </si>
  <si>
    <t>Data</t>
  </si>
  <si>
    <t>Defects</t>
  </si>
  <si>
    <t>DFMA - Designed for Manufacture and Assembly</t>
  </si>
  <si>
    <t>DMAIC - Define, Measure, Analyze, Improve, Control</t>
  </si>
  <si>
    <t>Effect</t>
  </si>
  <si>
    <t>Effectiveness</t>
  </si>
  <si>
    <t>Efficiency</t>
  </si>
  <si>
    <t>FMEA - Failure Mode Effects Analysis</t>
  </si>
  <si>
    <t>EQDC - Enterprise Risk, Quality, Delivery, Cost</t>
  </si>
  <si>
    <t>FG - Finished Goods</t>
  </si>
  <si>
    <t>Five Whys</t>
  </si>
  <si>
    <t>Flow Chart</t>
  </si>
  <si>
    <t>Flow Production</t>
  </si>
  <si>
    <t>Gap Anlysis</t>
  </si>
  <si>
    <t>Gemba</t>
  </si>
  <si>
    <t>JIT - Just in Time</t>
  </si>
  <si>
    <t>KPI - Key Performance Indicators</t>
  </si>
  <si>
    <t>Lean Manufacturing</t>
  </si>
  <si>
    <t>Low Hanging Fruit</t>
  </si>
  <si>
    <t>Master Black Belt</t>
  </si>
  <si>
    <t>Metrics</t>
  </si>
  <si>
    <t>Monument</t>
  </si>
  <si>
    <t>MRP- Material Requirements Planning</t>
  </si>
  <si>
    <t>Muda</t>
  </si>
  <si>
    <t>Multi-Skilled Worker</t>
  </si>
  <si>
    <t>Mura</t>
  </si>
  <si>
    <t>Muri</t>
  </si>
  <si>
    <t>NVA- Non Value Added</t>
  </si>
  <si>
    <t>Opportunity</t>
  </si>
  <si>
    <t>Paradigm</t>
  </si>
  <si>
    <t>PDCA - Plan Do Check Act</t>
  </si>
  <si>
    <t>PDS - Product Development System</t>
  </si>
  <si>
    <t>Point of Use</t>
  </si>
  <si>
    <t>Poka Yoke</t>
  </si>
  <si>
    <t>Process Owner</t>
  </si>
  <si>
    <t>Project Scope</t>
  </si>
  <si>
    <t>Push</t>
  </si>
  <si>
    <t xml:space="preserve">Quality Management </t>
  </si>
  <si>
    <t>Queue Time</t>
  </si>
  <si>
    <t>RCA - Root Cause Analysis</t>
  </si>
  <si>
    <t>SIPOC - Supplier-Input-Process-Output-Customer</t>
  </si>
  <si>
    <t>SMED - Single Minute Exchange of Dies</t>
  </si>
  <si>
    <t>Standard Work in Process</t>
  </si>
  <si>
    <t>Standardization</t>
  </si>
  <si>
    <t>The minimum amount of material or a given product, which must be in process at any time to insure proper flow of the operation.</t>
  </si>
  <si>
    <t xml:space="preserve">The system of documenting and updating procedures to make sure everyone knows clearly and simply what is expected of them. Essential for application of PDCA cycle.  </t>
  </si>
  <si>
    <t>The systems, organizations and tools that make it possible to plan, manufacture and deliver a quality product or service. This does not imply inspection or even traditional quality control. Rather, it builds quality into the entire process of bringing goods and services to the customer.</t>
  </si>
  <si>
    <t>The time a product spends in a line awaiting the next design, order-processing or fabrication step.</t>
  </si>
  <si>
    <t>The ultimate reason for an event or condition. Using various tools and techniques to determine the true cause(s) of a problem; tools such as 5 Whys, Fishbone, 4M and A3 are used to drill down to the true cause of the problem as well.</t>
  </si>
  <si>
    <t xml:space="preserve">A high-level process map used in identifying the five to ten processes that must be completed in order to ensure the project completion. In Project Management training, the five to seven packets of works are identified and must be completed in order to ensure project completion. </t>
  </si>
  <si>
    <t>The process of automatically decrementing perpetual inventory records, based on the bill of materials of a given product. Normally triggered by shipment and invoicing to a customer, backflushing is used to eliminate wasteful inventory transactions.</t>
  </si>
  <si>
    <t>The leader of the project team responsible for applying the Lean process. A high level of Lean Certification.</t>
  </si>
  <si>
    <t xml:space="preserve">An individual who "owns" the deliverables and has primary responsibility for a specific Annual Improvement Priority (AIP) within the Strategic Development process. </t>
  </si>
  <si>
    <t>A form used to track performance (Plan vs. Actual) on Strategy Deployment Objectives. Metrics usually reviewed with top management on a monthly basis.</t>
  </si>
  <si>
    <t>In Strategy Deployment, those objectives characterized by multi-functional teamwork, significant change in the organization, significant competitive advantage and major stretch for the organization.</t>
  </si>
  <si>
    <t>Converts strategy into balanced dashboards, measures the effectiveness and efficiency of the strategy execution, identifies key processes to drive the business strategy and aligns/cascades dashboards at multiple levels.</t>
  </si>
  <si>
    <t>A problem-solving tool used to establish relationships between effects and multiple causes.</t>
  </si>
  <si>
    <t>That which produces an effect or brings about a change.</t>
  </si>
  <si>
    <t>Grouping machines or processes that are connected by work sequence in a pattern that supports flow production.</t>
  </si>
  <si>
    <t>A process owner who provides strategic guidance for a project but usually is not a fulltime member of the project team.</t>
  </si>
  <si>
    <t>As used in manufacturing, the time from when the last “good” piece comes off of a machine until the first “good” piece of the next product is made on that machine. Includes warmup, first piece inspection and adjustments. Changeover times can be reduced through the use of S.M.E.D.</t>
  </si>
  <si>
    <t>Defines the following parameters of the event: business case, target/goals, deliverables, opportunity, scope and team.</t>
  </si>
  <si>
    <t>Competitive Advantage</t>
  </si>
  <si>
    <t>The ability of any organization or enterprise to dominate in the national and international markets, through offering quality products or services, which are exceeding the requirements of the customers.</t>
  </si>
  <si>
    <t xml:space="preserve">A concept where items are processed and moved directly from one processing step to the next, one piece at a time. Also referred to as "one-piece flow" and "single piece flow." </t>
  </si>
  <si>
    <t xml:space="preserve"> Immediate actions taken to bring performance that is tracking below expectations back into the proper trend. Requires root cause analysis.</t>
  </si>
  <si>
    <t>The key measurable characteristics of a product or process whose performance standards or specification limits must be met in order to satisfy the customer.</t>
  </si>
  <si>
    <t>The total time from the beginning to the end of your process, as defined by you and your equipment. Cycle time includes process time, during which a unit is acted upon to bring it closer to an output, and delay time, during which a unit of work is spent waiting to take the next action.</t>
  </si>
  <si>
    <t>Factual information used as a basis for reasoning, discussion, or calculation; often refers to quantitative information.</t>
  </si>
  <si>
    <t>A set of metrics, usually not more than five or six, that provide an “at-a-glance” summary of a Team, Project or Business’ status.</t>
  </si>
  <si>
    <t xml:space="preserve">Daily Management - Attention each day to those issues concerned with the normal operation of a business. </t>
  </si>
  <si>
    <t>Communication occurring vertically or horizontally in an organization with the goal of attaining common understanding and consensus.</t>
  </si>
  <si>
    <t>Determination of the experimental relationship between the quantity being measured and the output of the device that measures it; where the quantity measured is obtained through a recognized standard of measurement.</t>
  </si>
  <si>
    <t xml:space="preserve">Sources of customer irritation. Defects are costly to both customers and to manufacturers or service providers. Eliminating defects provides cost benefits. </t>
  </si>
  <si>
    <t>A philosophy that strives to improve costs and employee safety by simplifying the manufacturing and assembly process through product design.</t>
  </si>
  <si>
    <t>Methodology used when there is an unknown problem and an unknown solution. It is a robust data and process analysis tool used to determine the root cause of problems and to develop high-impact solutions.</t>
  </si>
  <si>
    <t>That which was produced by a cause.</t>
  </si>
  <si>
    <t xml:space="preserve">Measures how well a customer’s critical to quality requirements are satisfied. </t>
  </si>
  <si>
    <t>Measures how many resources are required to be effective, i.e., how well did we use our resources in completing tasks.</t>
  </si>
  <si>
    <t>Metrics used for Operations, Plants and Distribution Centers.</t>
  </si>
  <si>
    <t xml:space="preserve">A disciplined approach used to identify possible failures of a product or service and then determine the frequency and impact of the failure. A procedure and tools that help to identify every possible failure mode of a process or product, to determine its effect on other sub-items and on the required function of the product or process. The FMEA also is used to rank and prioritize the possible causes of failures as well as develop and implement preventative actions, with responsible persons assigned to carry out these actions.  </t>
  </si>
  <si>
    <t xml:space="preserve">A simple problem-solving method of analyzing a problem or issue by asking “Why” five times. The root cause should become evident by continuing to ask why a situation exists. </t>
  </si>
  <si>
    <t>The progressive achievement of tasks along the value stream so that a product proceeds from design to launch, order to delivery, and raw a product proceeds from design to launch, order to delivery, and raw materials into the hands of the customer with no stoppages, scrap or backflows.</t>
  </si>
  <si>
    <t>A problem-solving tool that illustrates a process. It can show the “as is” process or “should be” process for comparison and should make waste evident.</t>
  </si>
  <si>
    <t>The previous process produces as much as it can without regard to the actual requirements of the next process and sends them to the next process whether there is an existing need or not.</t>
  </si>
  <si>
    <t>A system of cascading production and delivery instructions from downstream to upstream activities in which the upstream supplier until the downstream customer signals a need. The opposite of Push.</t>
  </si>
  <si>
    <t>A philosophy that rejects batch, lot or mass processing as wasteful. Product should move (flow) from operation to operation in the smallest increment, one piece being the ultimate. Product should be pulled from the preceding operation, as it is needed. Often referred to as “One Piece Flow”, only quality parts are allowed to move to the next operation.</t>
  </si>
  <si>
    <t>Done to map the gap which exits between implied and specified customer requirements and existing process.</t>
  </si>
  <si>
    <t>A Japanese term meaning "the place where the truth can be found." Others may call it "the value proposition." In quality management, gemba means the manufacturing floor and the idea is that if a problem occurs, the engineers must go there to understand the full impact of the problem, gathering data from all sources. Unlike focus groups and surveys, gemba visits are not scripted or bound by what we want to ask.</t>
  </si>
  <si>
    <t xml:space="preserve">Production leveling process. This process attempts to minimize the impact of peaks and valleys in customer demand. It includes level production-volume and level production-variety. </t>
  </si>
  <si>
    <t>Automation with a human touch or transferring human intelligence to a machine. This allows the machine to detect abnormalities or defects and stop the process when they are detected. Also known as autonomation.</t>
  </si>
  <si>
    <t xml:space="preserve">Illustrated description of how things get done, which enables participants to visualize an entire process and identify areas of strength and weaknesses. It helps reduce cycle time and defects while recognizing the value of individual contributions. </t>
  </si>
  <si>
    <t>The individual(s) responsible for process design and performance. The process owner is accountable for sustaining the gain and identifying future improvement opportunities on the process.</t>
  </si>
  <si>
    <t>Defined and specific project beginning and end points. The more specific the details (what's in-scope and what's out of scope), the less a project may experience "scope creep".</t>
  </si>
  <si>
    <t>Also Baka-Yoke, a Japanese expression meaning “common or simple, mistake proof”. A method of designing production or administrative processes which will, by their nature, prevent errors. This may involve designing fixtures, which will not accept an improperly loaded part. In the administrative area, having a credit memo be a different color than a debit memo. It requires that thought be put into the design of any system to anticipate what can go wrong and build in measures to prevent errors.</t>
  </si>
  <si>
    <t>A technique that ensures people have exactly what they need to do their job--the right work instructions, parts, tools and equipment - where and when they need them.</t>
  </si>
  <si>
    <t xml:space="preserve">The PDCA cycle, sometimes referred to as the Deming cycle, is an important item for control in strategy deployment. </t>
  </si>
  <si>
    <t>A vertical bar graph showing the bars in descending order of significance, ordered from left to right. Helps to focus on the vital few problems rather than the trivial many. An extension of the Pareto Principle suggests that the significant items in a given group normally constitute a relatively small portion of the items in the total group. Conversely, a majority of the items will be relatively minor in significance, (i.e. the 80/20 rule).</t>
  </si>
  <si>
    <t>A set of assumptions, concepts, values and practices that constitute a way of viewing reality for the community that shares them, especially in an intellectual discipline.</t>
  </si>
  <si>
    <t>Any area within a product, process, service or other system where a defect could be produced or where you fail to achieve the ideal product in the eyes of the customer.</t>
  </si>
  <si>
    <t xml:space="preserve">An exact description of how to derive a value for a characteristic you are measuring. It includes a precise definition of the characteristic and how, specifically, data collectors are to measure the characteristic. Used to remove ambiguity and ensure all data collectors have the same understanding.  </t>
  </si>
  <si>
    <t>Those process steps that take time, resources or space, but do not transform or shape the product or service toward that which is sold to a customer.</t>
  </si>
  <si>
    <t>Japanese for unevenness.</t>
  </si>
  <si>
    <t>Japanese for unreasonableness.</t>
  </si>
  <si>
    <t xml:space="preserve">Associates at any level of the organization that are diverse in skills and training. They provide the organization with flexibility and grow in value over time. Essential for achieving maximum efficiencies of J.I.T. </t>
  </si>
  <si>
    <t>Japanese for waste</t>
  </si>
  <si>
    <t>A process that utilizes bill of material information, a master schedule, and current inventory information to calculate net requirements for materials</t>
  </si>
  <si>
    <t>Processes that are purposefully excluded from ongoing advanced manufacturing initiatives are often referred to as “monuments”.</t>
  </si>
  <si>
    <t>Things to measure to understand quality levels; metric means measurement.</t>
  </si>
  <si>
    <t>A teacher and mentor of black belts. Provides support, project reviews and undertakes larger scale projects.</t>
  </si>
  <si>
    <t xml:space="preserve">Those improvements and innovations that can be suggested and implemented when they become apparent. </t>
  </si>
  <si>
    <t>A manufacturing philosophy that shortens the time between the customer order and the product build and shipment by eliminating sources of waste. It attacks waste within a plant or process; waste elimination results in cost reduction.</t>
  </si>
  <si>
    <t>A method of tracking or monitoring the progress of high level operational metrics.</t>
  </si>
  <si>
    <t>The amount of time, defined by the supplier, that is required to meet a customer request or demand. (Note: lead time is not the same as cycle time).</t>
  </si>
  <si>
    <t xml:space="preserve">Japanese for continuous improvement. Based on the philosophy that what we do today should be better than yesterday and what we do tomorrow should be better than today, never resting or accepting status quo. </t>
  </si>
  <si>
    <t xml:space="preserve">Standard Work is a tool that defines the interaction of people and their environment when processing a product or service. It details the motion of the operator and the sequence of action. It provides a routine for consistency of an operation and a basis for improvement. It details the best process we currently know and understand. Tomorrow it should be better, (continuous improvement), and the standard work should be revised to incorporate the improvement. There can be no improvement without a basis or standard. Standard Work has three central elements; </t>
  </si>
  <si>
    <t>3 - Standard Work in Process.</t>
  </si>
  <si>
    <t>A planning system for manufacturing processes that optimizes availability of material inventories at the manufacturing site to only what, when and how much is necessary.</t>
  </si>
  <si>
    <t>A capability provided to a customer at the right time at an appropriate price, as defined in each case by the customer.</t>
  </si>
  <si>
    <t>Any process or operation that shapes or transforms the product or service into a final form that the customer will purchase.</t>
  </si>
  <si>
    <t>Diversity and inclusion: Why it’s essential for your business and how to get started</t>
  </si>
  <si>
    <t>OSHA Guidance for COVID-19</t>
  </si>
  <si>
    <t xml:space="preserve"> Collaborating with employees: Improving culture and processes </t>
  </si>
  <si>
    <t>The new employee engagement</t>
  </si>
  <si>
    <t>Leading with Respect for Better Performance</t>
  </si>
  <si>
    <t>Closing the growing skills gap</t>
  </si>
  <si>
    <t>Why mistake proofing is essential to world class quality</t>
  </si>
  <si>
    <t>Lean Product Development Market Requirements Event</t>
  </si>
  <si>
    <t>Why Lean Accounting</t>
  </si>
  <si>
    <t>Lean goes digital: Applying lean to data and information processes</t>
  </si>
  <si>
    <t>AME Webinars - 2020 - 2019</t>
  </si>
  <si>
    <t>Mistake proofing: Creating a culture of zero defects</t>
  </si>
  <si>
    <t>Visual management at the gemba in a product development setting</t>
  </si>
  <si>
    <t>Engaged value stream mapping for the office</t>
  </si>
  <si>
    <t>Managing a lean efficient supply chain</t>
  </si>
  <si>
    <t>Standard work for lean leaders</t>
  </si>
  <si>
    <t>Appearance Item</t>
  </si>
  <si>
    <t>Part designated on an engineering drawing that requires approval for appearance characteristics, such as color, grain, texture, etc…</t>
  </si>
  <si>
    <t>Capability</t>
  </si>
  <si>
    <t xml:space="preserve">Quantified by the index Cpk; can be determined only after the process is in statistical control. </t>
  </si>
  <si>
    <t>A3 Thinking</t>
  </si>
  <si>
    <t>Forces consensus building; unifies culture around a simple, systematic methodology; also becomes a communication tool that follows a logical narrative and builds over years as organization learning; A3 metric nomenclature for a paper size equal to 11”x17”</t>
  </si>
  <si>
    <t>Annual Objectives</t>
  </si>
  <si>
    <t xml:space="preserve">In Policy Deployment, those current year objectives that will allow you to reach your 3-5 year breakthrough objectives </t>
  </si>
  <si>
    <t>Bottleneck</t>
  </si>
  <si>
    <t xml:space="preserve">The place in the value stream that negatively affects throughput; as a resource capacity limitation, a bottleneck will not allow a system to meet the demand of the customer. </t>
  </si>
  <si>
    <t>An approach in which manufacturing work centers (cells) have the total capabilities needed to produce an item or group of similar items; contrasts to setting up work centers on the basis of similar equipment or capabilities, in which case items must move among multiple work centers before they are completed.</t>
  </si>
  <si>
    <t>Chaku-Chaku</t>
  </si>
  <si>
    <t xml:space="preserve">Japanese term for “Load-Load”. It refers to a production line raised to a level of efficiency that allows the operator to simply load the part and move on to the next operation. No effort is expended on unloading. (see Hanadashi). </t>
  </si>
  <si>
    <t>Fishbone Diagram</t>
  </si>
  <si>
    <t>A chart that resembles a fish skeleton, with a main spine and branches (bones) drawn at a slant off the spine; used for quality control in two main ways: 
1. As a cause-and-effect diagram, where the spine denotes an effect and the branches are cause factors. 
2. As a subdivision of quality requirements, where the spine represents a quality objective and the branches describe subsidiary traits or measurements that are important but are not the end in themselves. (Sometimes referred to as a Reverse Fishbone)</t>
  </si>
  <si>
    <t>Flow Cell</t>
  </si>
  <si>
    <t xml:space="preserve">A logical, efficient, and usually physically self contained arrangement of supplies, equipment, and personnel to complete a service sequence; a flow cell enables visual management, simple flow, standard work, transparency, and tight connections. </t>
  </si>
  <si>
    <t>Hanedashi</t>
  </si>
  <si>
    <t>Device or means of automatic unload of the work piece from one operation or process, providing the  proper state for the next work piece to be loaded. Automatic unloading and orientation for the next  process is essential for a “Chaku-Chaku” line</t>
  </si>
  <si>
    <t>Hansei</t>
  </si>
  <si>
    <t>Japanese term meaning to acknowledge your own mistake and to pledge improvement. Deep personal reflection</t>
  </si>
  <si>
    <t>Line Balancing</t>
  </si>
  <si>
    <t>Equalizing cycle times (productive capacity, assuming 100% capacity utilization) for relatively small units of the manufacturing process, through proper assignment of workers and machines; ensures smooth production flow</t>
  </si>
  <si>
    <t>Machine Cycle Time</t>
  </si>
  <si>
    <t xml:space="preserve">The time it takes for an individual piece of equipment to complete its functions to produce a quality part independent of the operator’s unloading and loading time </t>
  </si>
  <si>
    <t>Nagara</t>
  </si>
  <si>
    <t xml:space="preserve">Smooth production flow, ideally one piece at a time, characterized by synchronization (balancing) of  production processes and maximum utilization of available time, including overlapping of operations  where practical </t>
  </si>
  <si>
    <t>Operator Cycle Time</t>
  </si>
  <si>
    <t>The total time it takes an operator to complete one cycle of all the standard work elements in his job.</t>
  </si>
  <si>
    <t>Perfection</t>
  </si>
  <si>
    <t xml:space="preserve">A never ending pursuit of the complete elimination of non-value adding waste so that all activities along a value stream create value; perfection challenges us to also create compelling quality (“defect free”) while also reducing cost (“lowest cost”). </t>
  </si>
  <si>
    <t>A one year plan, reflecting the long-term vision and the 3-5 year strategic planning objectives. A  planning/implementation process that focuses on a few, major, long term, customer focused  breakthrough objectives that are critical to a company’s long term success. This process links major objectives with specific support plans throughout the organization.</t>
  </si>
  <si>
    <t>RIE - Rapid Improvement Event</t>
  </si>
  <si>
    <t xml:space="preserve">A 2 to 5 day process utilizing a team based methodology to apply the lean tools for seeing 
waste and making immediate improvement </t>
  </si>
  <si>
    <t>Set-up Time</t>
  </si>
  <si>
    <t xml:space="preserve">Work required to change over a machine or process from one item or operation to the next item or  operation; can be divided into two types: 
 1. Internal: set-up work that can be done only when the machine is not actively engaged in 
 production OR 
 2. External: set-up work that can be done concurrently with the machine or process performing production duties </t>
  </si>
  <si>
    <t>Shojinka</t>
  </si>
  <si>
    <t>Continually optimizing the number of workers in a work center to meet the type and volume of demand imposed on the work center; Requires that: 
 1. Workers are trained in multiple disciplines. 
 2. Work center layout, such as U-shaped or circular, that supports a variable number of workers performing the tasks in the layout. 
 3. The capability to vary the manufacturing process as appropriate to fit the demand profile</t>
  </si>
  <si>
    <t>A statistical term used to refer to a process that generates a maximum defect probability of 3.4 parts  per million (PPM) when the amount of process shifts and drifts are controlled over the long term to  less than +1.5 standard deviations from the centered mean.</t>
  </si>
  <si>
    <t xml:space="preserve">All the activities (both value-added and non-value added) required within an organization to deliver a  specific service; “everything that goes into” creating and delivering the “value” to the end-customer. </t>
  </si>
  <si>
    <t>Water Spider / Mizusumashi</t>
  </si>
  <si>
    <t>Someone who moves quickly and efficiently from place to place to collect and deliver  material/supplies to the primary members of a flow cell; move as much of the non value added work  away from the primary member as possible and ‘centralize’ it on the water spider.</t>
  </si>
  <si>
    <t>Yokoten</t>
  </si>
  <si>
    <t>Japanese for “across everywhere”. Knowledge is shared and plant related activities and countermeasures may be communicated plant wide and with other branches of the company and its  affiliates.</t>
  </si>
  <si>
    <t>A method from TPM (Total Productive Maintenance) for engaging operators to carry out basic maintenance activity (such as cleaning, lubrication, and inspections).</t>
  </si>
  <si>
    <t>Strategic Planning/Strategic Management methodology, developed by Dr. Yoji Akao. Also known as Policy Deployment. Align the goals of the Company(Strategy), with the plans of middle management (Tactics) and the work performed on the plant floor (Action).</t>
  </si>
  <si>
    <t>A visual trigger system to signal that material is needed. (Pull System)</t>
  </si>
  <si>
    <t>OEE - Overall Equipment Effectiveness</t>
  </si>
  <si>
    <t>Framework for measuring productivity loss for a given manufacturing process. Three catagories of loss are tracked: Availability (Downtime) - Performance (Slow Cycles) - Quality (rejects).</t>
  </si>
  <si>
    <t>Root Cause Analysis</t>
  </si>
  <si>
    <t xml:space="preserve">A problem solving methodology that focuses on resolving the underlying problem instead of applying quick fixes that only treat immediate symptoms of the problem. A common approach is to ask why five times - each time moving a step closer to discovering the true underlying problem. </t>
  </si>
  <si>
    <t>SMART - Goals</t>
  </si>
  <si>
    <t xml:space="preserve">TPM - Total Productive Maintenance </t>
  </si>
  <si>
    <t>TPS - Toyota Production System</t>
  </si>
  <si>
    <t>A manufacturing  strategy developed by the Toyota Motor Corporation of Japan over a period of many years. TPS focuses on the complete elimination of waste from the manufacturing process.</t>
  </si>
  <si>
    <t>Term</t>
  </si>
  <si>
    <t>Definition</t>
  </si>
  <si>
    <t>Delivery - Results</t>
  </si>
  <si>
    <t>Profitability - Results</t>
  </si>
  <si>
    <t>Cost - Results</t>
  </si>
  <si>
    <t>AME Lean Sensei Assessment and Analysis</t>
  </si>
  <si>
    <t>Honda</t>
  </si>
  <si>
    <t>Toyota</t>
  </si>
  <si>
    <t>Wattstopper</t>
  </si>
  <si>
    <t>Mark Lighting</t>
  </si>
  <si>
    <t>Neptune</t>
  </si>
  <si>
    <t>Crown</t>
  </si>
  <si>
    <t>MILLIKEN &amp; COMPANY'S JOHNSTON PLANT</t>
  </si>
  <si>
    <t>Autoliv</t>
  </si>
  <si>
    <t>Medrad</t>
  </si>
  <si>
    <t>Betty Machine Company</t>
  </si>
  <si>
    <t>John Crane</t>
  </si>
  <si>
    <t>AM General</t>
  </si>
  <si>
    <t>Westinghouse Electric Corporation</t>
  </si>
  <si>
    <t>Motorola Paging - Bandit Plant</t>
  </si>
  <si>
    <t>Phonak Inc.</t>
  </si>
  <si>
    <t>General Electric</t>
  </si>
  <si>
    <t>Dana Corporation</t>
  </si>
  <si>
    <t>Goodyear</t>
  </si>
  <si>
    <t>Starbucks Carson Valley Roasting Plant</t>
  </si>
  <si>
    <t>Corelle Brands</t>
  </si>
  <si>
    <t>Barry Weighmiller</t>
  </si>
  <si>
    <t>Accuride</t>
  </si>
  <si>
    <t>Cummins Engines</t>
  </si>
  <si>
    <t>Hoffman Engineering</t>
  </si>
  <si>
    <t>Dare</t>
  </si>
  <si>
    <t>Cardiac Science Corporation</t>
  </si>
  <si>
    <t>Aera</t>
  </si>
  <si>
    <t>Lakeview Farms</t>
  </si>
  <si>
    <t>Faurecia Interior Systems Plant</t>
  </si>
  <si>
    <t>Steelcase</t>
  </si>
  <si>
    <t>Abbott, AP16 Plant</t>
  </si>
  <si>
    <t>CNH Industrial</t>
  </si>
  <si>
    <t>TourGuide Solutions</t>
  </si>
  <si>
    <t>Thermal Processing and Protective Coatings</t>
  </si>
  <si>
    <t>Boach</t>
  </si>
  <si>
    <t>Magneti Marelli</t>
  </si>
  <si>
    <t>Fedex</t>
  </si>
  <si>
    <t>Texas Nameplate</t>
  </si>
  <si>
    <t>Apex Tool Group -Danaher</t>
  </si>
  <si>
    <t>Bell Helicopter</t>
  </si>
  <si>
    <t>Vovidien</t>
  </si>
  <si>
    <t>Lockheed Martin</t>
  </si>
  <si>
    <t>New Port News Shipbuilding</t>
  </si>
  <si>
    <t>Medtronic</t>
  </si>
  <si>
    <t>Peterbilt Trucks</t>
  </si>
  <si>
    <t>Raytheon</t>
  </si>
  <si>
    <t>Sanmina</t>
  </si>
  <si>
    <t>Karlee</t>
  </si>
  <si>
    <t>Labinal Corinth - Safran Group</t>
  </si>
  <si>
    <t>Amtec</t>
  </si>
  <si>
    <t>Nike</t>
  </si>
  <si>
    <t>Gulfstream Aerospace</t>
  </si>
  <si>
    <t>Messier-Bugatti, USA</t>
  </si>
  <si>
    <t>S&amp;C Electric Company</t>
  </si>
  <si>
    <t>M2 Global</t>
  </si>
  <si>
    <t>MillerCoors Eden Brewery</t>
  </si>
  <si>
    <t>Del Monte Foods</t>
  </si>
  <si>
    <t>Acme Industries</t>
  </si>
  <si>
    <t xml:space="preserve">Caterpillar, Inc. </t>
  </si>
  <si>
    <t>Chicago Tribune</t>
  </si>
  <si>
    <t>Tri-State Industries</t>
  </si>
  <si>
    <t>Akron Children's Hospital</t>
  </si>
  <si>
    <t>Oak Valley Hospital District</t>
  </si>
  <si>
    <t>Menlo Innovations</t>
  </si>
  <si>
    <t>Sunny delight</t>
  </si>
  <si>
    <t>General Cable</t>
  </si>
  <si>
    <t>Target Magazine Articles</t>
  </si>
  <si>
    <t>Policy Deployment through Catchball</t>
  </si>
  <si>
    <t>Proactive Business Planning with Policy Deployment</t>
  </si>
  <si>
    <t>Building a Performance-Driven People-Centered Leadership System</t>
  </si>
  <si>
    <t>ERP Goes Lean</t>
  </si>
  <si>
    <t>By the Book: The Lean CEO</t>
  </si>
  <si>
    <t>Transforming Culture One Leader at a Time</t>
  </si>
  <si>
    <t>Leaders Learn how to Sustain Lean Conversions at Steelcase</t>
  </si>
  <si>
    <t>What is Leadership? Everyone Knows and No One Knows</t>
  </si>
  <si>
    <t>A Winning Formula</t>
  </si>
  <si>
    <t>Evolving Enterprise Excellence</t>
  </si>
  <si>
    <t>Excellence as a Strategy</t>
  </si>
  <si>
    <t>Recommended Books</t>
  </si>
  <si>
    <t>BEYOND THE BUCKS, THE BANNERS, AND THE T-SHIRTS</t>
  </si>
  <si>
    <t>THE FOUNDATION OF IMPACTFUL LEADERSHIP</t>
  </si>
  <si>
    <t>EMPLOYEE ENGAGEMENT</t>
  </si>
  <si>
    <t>BONE PILES, WATTER BOTTLES, AND CHOPPER ENGINES</t>
  </si>
  <si>
    <t>MAKING LEAN LEARNING FUN--AND MORE EFFECTIVE</t>
  </si>
  <si>
    <t>FROM FIGHTING FIRES TO SOLVING PROBLEMS: WHY SUPERMAN IS SO LAST CENTURY</t>
  </si>
  <si>
    <t>HOUSTON, WE HAVE A (TYPE 1) PROBLEM'</t>
  </si>
  <si>
    <t>WHAT I LEARNED DURING MY PROBLEM-SOLVING JOURNEY</t>
  </si>
  <si>
    <t>HOW TO IMPLEMENT A WORK TEAM LEADER DEVELOPMENT PROGRAM</t>
  </si>
  <si>
    <t>CHECKLIST FOR DEVELOPING WORLD-CLASS LEADERS</t>
  </si>
  <si>
    <t>A STRONG FOUNDATION FOR MANUFACTURING CAREERS</t>
  </si>
  <si>
    <t>BEGINNER’S GUIDE TO LEAN: EMPLOYEE SUGGESTION PROGRAM BEST PRACTICES</t>
  </si>
  <si>
    <t>LEAN COACHING</t>
  </si>
  <si>
    <t>RESPECT FOR PEOPLE</t>
  </si>
  <si>
    <t>LEANING IN TO GENDER PARITY</t>
  </si>
  <si>
    <t>THE LANGUAGE OF LEADERSHIP</t>
  </si>
  <si>
    <t>A SUPPORTIVE FOUNDATION FOR LEAN EXCELLENCE</t>
  </si>
  <si>
    <t>Other Articles - People Centric Leadership</t>
  </si>
  <si>
    <t>CREATING A HIGH-PERFORMING CULTURE WITH PEOPLE-CENTRIC LEADERSHIP</t>
  </si>
  <si>
    <t>PEOPLE-FOCUSED CHANGE INITIATIVES</t>
  </si>
  <si>
    <t>HOW TO STRENGTHEN YOUR SAFETY CULTURE</t>
  </si>
  <si>
    <t>TAKING THE SAFE PATH TO LEAN SUCCESS</t>
  </si>
  <si>
    <t>BY THE NUMBERS: SUCCESS IN ACHIEVING 'SAFETY FIRST' DEPENDS ON CULTURE</t>
  </si>
  <si>
    <t>TO IMPROVE SAFETY, DON’T BLAME PEOPLE. FIX THE PROCESS.</t>
  </si>
  <si>
    <t>EMBEDDING ENERGY EFFICIENCY INTO CONTINUOUS IMPROVEMENT</t>
  </si>
  <si>
    <t>FREE ENERGY AUDITS FOR MANUFACTURERS FROM THE DEPARTMENT OF ENERGY</t>
  </si>
  <si>
    <t>ACHIEVE BOTTOM-LINE BENEFITS THROUGH ENVIRONMENTAL SAVINGS</t>
  </si>
  <si>
    <t>GREEN IS A GOLDEN OPPORTUNITY FOR YOU</t>
  </si>
  <si>
    <t>LOOKING FORWARD</t>
  </si>
  <si>
    <t>AME Lean Sensei Book Library - Example</t>
  </si>
  <si>
    <t>Lean</t>
  </si>
  <si>
    <t>Creativity</t>
  </si>
  <si>
    <t>Business Operations   (in the Office)</t>
  </si>
  <si>
    <t>Inventory</t>
  </si>
  <si>
    <t>Sustainability</t>
  </si>
  <si>
    <t>Customer Focus</t>
  </si>
  <si>
    <t>KPI - Metics</t>
  </si>
  <si>
    <t>Technology - Scouting and Innovation</t>
  </si>
  <si>
    <t>BENCHMARKING TIPS AND PROCESS</t>
  </si>
  <si>
    <t>BENCHMARKING: LEARN TO EXCEL THROUGH CHANGE</t>
  </si>
  <si>
    <t>BENCHMARKING 201</t>
  </si>
  <si>
    <t>BENCHMARKING 202 - HOW TO LEARN FAST AND LEAPFROG THE COMPETITION</t>
  </si>
  <si>
    <t>INTEGRATING TALENT AND TECHNOLOGY LEADS TO COMPETITIVE ADVANTAGE</t>
  </si>
  <si>
    <t>HOW MANUFACTURERS ARE LEVERAGING NEW TECHNOLOGY AND PROCESS CAPABILITIES TO RESPOND TO CHANGING MARKET DEMANDS</t>
  </si>
  <si>
    <t>THE THREE MOST IMPORTANT TASKS OF AN INNOVATION MARKET LEADER: SOFTWARE, IT, INTEGRATION</t>
  </si>
  <si>
    <t>TOP PICKS: ENTERPRISE ANALYTICS: OPTIMIZE PERFORMANCE, PROCESS, AND DECISIONS THROUGH BIG DATA</t>
  </si>
  <si>
    <t>FIVE QUESTIONS TO UNDERSTAND THE DATA THAT DRIVES BUSINESS PERFORMANCE</t>
  </si>
  <si>
    <t>HOW MANUFACTURERS ARE LEVERAGING NEW DIGITAL TECHNOLOGIES</t>
  </si>
  <si>
    <t>LOOKING INTO THE MANUFACTURING CRYSTAL BALL</t>
  </si>
  <si>
    <t>NEW TECHNOLOGY TO MANAGE SUPPLY CHAIN RISK</t>
  </si>
  <si>
    <t>WASTE ISN'T DEFINED BY CUSTOMERS</t>
  </si>
  <si>
    <t>2 CASE STUDIES ON GOING FRICTIONLESS TO REDUCE WASTE</t>
  </si>
  <si>
    <t>WATTSTOPPER: WASTE STOPPER</t>
  </si>
  <si>
    <t>CRITIKON DECLARES WAR ON WASTE, LAUNCHES KAIZEN DRIVE</t>
  </si>
  <si>
    <t>THE VIGOROUS LEARNING ENTERPRISE</t>
  </si>
  <si>
    <t>A VIEW FROM THE FACTORY FLOOR</t>
  </si>
  <si>
    <t>WHY SOFTWARE IS NOT THE ANSWER TO ON TIME IN FULL DELIVERY</t>
  </si>
  <si>
    <t>LOGISTICS THE TOYOTA WAY: HOW SERVICE PARTS GET TO TOYOTA DEALERS</t>
  </si>
  <si>
    <t>QUALITY FUNCTION DEPLOYMENT: TAKING QUALITY UPSTREAM</t>
  </si>
  <si>
    <t>QUALITY MEASURES SUPPORT CYCLE TIME CONCEPT AND INSURE BUSINESS PROCESS CONSISTENCY</t>
  </si>
  <si>
    <t>HONDA'S EXTENDED ENTERPRISE- BUILDING A NEW STANDARD- PERFECT QUALITY EVERY TIME</t>
  </si>
  <si>
    <t>LEANING TOWARD BETTER CUSTOMER RESPONSIVENESS, HIGHER QUALITY MANUFACTURING</t>
  </si>
  <si>
    <t>PLANNING IN A "BUILD TO ORDER" ENVIRONMENT</t>
  </si>
  <si>
    <t>LEAN SUPPLY CHAIN STRATEGIES - ONGOING IMPROVEMENTS</t>
  </si>
  <si>
    <t>CUT YOUR SPEND</t>
  </si>
  <si>
    <t>CAN LEAN MANUFACTURING FIND ITS WAY IN PACKAGED GOODS?</t>
  </si>
  <si>
    <t>COPING WITH TAKT TIME TYRANNY AND CAPACITY CONFUSION, PART 1</t>
  </si>
  <si>
    <t>FROM POINT A TO POINT B</t>
  </si>
  <si>
    <t>MAKING LEAN WORK IN A JOB SHOP</t>
  </si>
  <si>
    <t>DESIGNING FROM THE OUTSIDE IN</t>
  </si>
  <si>
    <t>PULL SYSTEMS AND THE VISUAL WORKPLACE</t>
  </si>
  <si>
    <t>THE WHO AND WHAT BEHIND JIT</t>
  </si>
  <si>
    <t>PULL SYSTEMS: AN ESSENTIAL LEAN ELEMENT AT MERCURY WIRE AND OFS STURBRIDGE</t>
  </si>
  <si>
    <t>THE CHALLENGES OF LEAN LEADERSHIP</t>
  </si>
  <si>
    <t>EVOLVING ENTERPRISE EXCELLENCE</t>
  </si>
  <si>
    <t>THE JIT COMMANDMENTS OR MUSINGS OF A "BORN-AGAIN JITTER"</t>
  </si>
  <si>
    <t>SOME THINGS SHOULD BE OBVIOUS</t>
  </si>
  <si>
    <t>TOTAL PRODUCTIVE MAINTENANCE: FIXING PROBLEMS BEFORE FATE HAPPENS</t>
  </si>
  <si>
    <t>THE CULTURE OF TOTAL PRODUCTIVE MAINTENANCE TA TENNESSEE EASTMAN</t>
  </si>
  <si>
    <t>MAINTENANCE PREVENTION</t>
  </si>
  <si>
    <t>EFFECTIVE MAINTENANCE AND RELIABILITY INTEGRATION</t>
  </si>
  <si>
    <t>THE POWER OF SEEING</t>
  </si>
  <si>
    <t>INGERSOLL RAND: VISUALLY MANAGING PEOPLE PROCESSES</t>
  </si>
  <si>
    <t>EFFECTIVE VISUAL MANAGEMENT: BRING EXCELLENCE INTO SHARPER FOCUS</t>
  </si>
  <si>
    <t>REFRESHING LEAN</t>
  </si>
  <si>
    <t>HOW LEAN READY ARE YOU?</t>
  </si>
  <si>
    <t>BY THE BOOK: THE COMPLETE LEAN ENTERPRISE</t>
  </si>
  <si>
    <t>5S -&gt; VISUAL WORKPLACE -&gt; PROBLEMS IDENTIFIED -&gt; PROBLEMS SOLVED</t>
  </si>
  <si>
    <t>LEARN AND APPLY: LA-Z-BOY’S 5S BLITZ</t>
  </si>
  <si>
    <t>WIPE OUT WASTE USING 5S STRATEGIES: FEDERAL-MOGUL, FRANKFORT, IN</t>
  </si>
  <si>
    <t>TRACKING DOWN RATTLESNAKES</t>
  </si>
  <si>
    <t>BOLTS ARE THE ENEMY! TIPS AND TRICKS TO REMOVE BOLTS FROM YOUR CHANGEOVERS</t>
  </si>
  <si>
    <t>EYE-TO-EYE WITH CUSTOMERS AND EXCELLENCE: MILWAUKEE ELECTRIC TOOL CORPORATION'S CELLULAR MANUFACTURING</t>
  </si>
  <si>
    <t>OPTIMIZE YOUR WAREHOUSE MATERIAL FLOW</t>
  </si>
  <si>
    <t>LEGO® BRICKS LEAD TO EMPLOYEE ENGAGEMENT</t>
  </si>
  <si>
    <t>THE INITIAL LEAN TRANSFORMATION OF MARK ARCHITECTURAL LIGHTING</t>
  </si>
  <si>
    <t>LET THE GAMES BEGIN</t>
  </si>
  <si>
    <t>OUT OF OUR GRAY BOXES</t>
  </si>
  <si>
    <t>MEDRAD PLANT ADAPTS LEAN TO A LOW-VOLUME/HIGH-MIX ENVIRONMENT</t>
  </si>
  <si>
    <t>HAVE YOU LOOKED AT YOUR NEW PRODUCT DEVELOPMENT ENVIRONMENT LATELY?</t>
  </si>
  <si>
    <t>RAPID REDESIGN OF THE SQUEEZE MACHINE THROUGH 3P</t>
  </si>
  <si>
    <t>COMPETITIVE ADVANTAGE THROUGH INNOVATION- TIME TO MARKET</t>
  </si>
  <si>
    <t>COMMUNICATIONS AND CULTURAL CHANGE: LEAN PROGRESS AT MEDRAD, INC. HEILMAN CENTER</t>
  </si>
  <si>
    <t>CUSTOMER- LINKED COMMERCIALIZATION: NEW PRODUCT INTRODUCTION AT ALLIED SIGNAL PERFORMANCE FIBERS</t>
  </si>
  <si>
    <t>LEAN PRODUCT DEVELOPMENT AT PLAYWORLD SYSTEMS</t>
  </si>
  <si>
    <t>MASTERING LEAN PRODUCT DEVELOPMENT</t>
  </si>
  <si>
    <t>STOP COMPLICATING THE PRODUCT DEVELOPMENT PROCESS</t>
  </si>
  <si>
    <t>TRANSLATING LEAN TO NEW PRODUCT DEVELOPMENT</t>
  </si>
  <si>
    <t>HOW TO IMPROVE YOUR NEW PRODUCT DEVELOPMENT AND DELIVERY PROCESS</t>
  </si>
  <si>
    <t>CREATING THE PERPETUAL ENTERPRISE MACHINE: LEARNING FROM ONE ANOTHER ABOUT NEW PRODUCT DEVELOPMENT</t>
  </si>
  <si>
    <t>NEW PRODUCT DEVELOPMENT, AND ON TO PRODUCTION: DOING IT BETTER</t>
  </si>
  <si>
    <t>ASTEC'S SHUTTLE BUGGY PAVES THE WAY: A CASE STUDY OF NEW PRODUCT DEVELOPMENT</t>
  </si>
  <si>
    <t>SCRUM'S POTENTIAL FOR RAPID, LEAN PRODUCT DEVELOPMENT</t>
  </si>
  <si>
    <t>CUTTING OUT CHAOS</t>
  </si>
  <si>
    <t>Supplier Performance Management: It's More than Scorecards</t>
  </si>
  <si>
    <t>Arresting Waste in the Office of the Sheriff</t>
  </si>
  <si>
    <t>LEAN OFFICE: GET PEOPLE INVOLVED IN CHANGE</t>
  </si>
  <si>
    <t>LEANING THE PAPER PROCESS</t>
  </si>
  <si>
    <t>STATE OF WASHINGTON EMBRACES LEAN</t>
  </si>
  <si>
    <t>USING LEAN IN AN ARTISTIC PROCESS</t>
  </si>
  <si>
    <t>DISC MAKERS: VISUAL MANAGEMENT IN A CELLULAR OFFICE</t>
  </si>
  <si>
    <t>Seeing White</t>
  </si>
  <si>
    <t>MAKING THE CASE FOR RECOGNIZING THE 9TH GREAT WASTE</t>
  </si>
  <si>
    <t>How Lean Ready Are You?</t>
  </si>
  <si>
    <t>Administrative Lean Moves Forward, Worldwide</t>
  </si>
  <si>
    <t>Gesto: An Organizational Work in Progress</t>
  </si>
  <si>
    <t>DEERE AND DANFOSS: EFFECTIVE SUPPLIER DEVELOPMENT AND APPROACH BUILDS FLEXIBILITY TO MEET CUSTOMER NEEDS</t>
  </si>
  <si>
    <t>Supplier Development: Build Capabilities, Self-Reliance</t>
  </si>
  <si>
    <t>What Do World-Class Suppliers Do? OEM's Tell All!</t>
  </si>
  <si>
    <t>Happy Anniversary, Honda</t>
  </si>
  <si>
    <t>The Role of Supply Management in Achieving World-Class Manufacturing</t>
  </si>
  <si>
    <t>Global Strategies for Sourcing Decisions and Supply Chain Management</t>
  </si>
  <si>
    <t>Best Practices (BP) Program; Honda of America Manufacturing</t>
  </si>
  <si>
    <t>Becoming a Preferred Collaborator</t>
  </si>
  <si>
    <t>Open-Book Management</t>
  </si>
  <si>
    <t>WHY CAN'T I SEE PRODUCTIVITY GAINS IN MY FINANCIAL STATEMENTS?</t>
  </si>
  <si>
    <t>SEMICONDUCTOR FACTORY LEAN</t>
  </si>
  <si>
    <t>LEAN ACCOUNTING</t>
  </si>
  <si>
    <t>Getting the Most From Your Suppliers</t>
  </si>
  <si>
    <t>FOUR FABULOUS WAYS TO ENGAGE YOUR CUSTOMERS</t>
  </si>
  <si>
    <t>Relentless Customer Focus: Cancer Treatment Centers of America</t>
  </si>
  <si>
    <t>Customer Intimacy Drives Success at Boise Cascade Corporation's Western Oregon Lumber</t>
  </si>
  <si>
    <t>LEGAL CONSIDERATIONS FOR MANUFACTURING CONTRACTS</t>
  </si>
  <si>
    <t>Building blocks for success</t>
  </si>
  <si>
    <t>IEC ELECTRONICS CORPORATION: OUTSTANDING SERVICE, QUALITY SET THIS COMPANY APART</t>
  </si>
  <si>
    <t>Sweat Doesn't Count - Results Do! Guidant Vascular Intervention Division, Temecula, CA</t>
  </si>
  <si>
    <t>USING CUSTOMER FEEDBACK TO IMPROVE PROCESSES</t>
  </si>
  <si>
    <t>Long-Term Customer Profit Reinforcement: Hartfiel Automation and Douglas Machine</t>
  </si>
  <si>
    <t>Capturing the Competitive Advantage of Employee Fulfillment</t>
  </si>
  <si>
    <t>A roadmap to enterprise excellence in times of change</t>
  </si>
  <si>
    <t>The Power of Kaizen</t>
  </si>
  <si>
    <t>Performance Measurement for a Worl-Class Work Force</t>
  </si>
  <si>
    <t>Lean is a Competitive Advantage</t>
  </si>
  <si>
    <t>STOP TALKING LEAN! ELECTRI-CABLE ASSEMBLIES’ APPROACH TO RAPID CULTURE CHANGE FOR SUCCESSFUL LEAN IMPLEMENTATION</t>
  </si>
  <si>
    <t>Lean Supply Chain Strategies - Ongoing Improvements</t>
  </si>
  <si>
    <t>Planning in a "Build to Order" Environment</t>
  </si>
  <si>
    <t>Refueling Teams That Are Out of Gas</t>
  </si>
  <si>
    <t>Changing Standard Accounting Practices to Boost Improvement and Reduce Cost</t>
  </si>
  <si>
    <t>Quality Measures Support Cycle Time Concept and Insure Business Process Consistency</t>
  </si>
  <si>
    <t>ON A ROLL</t>
  </si>
  <si>
    <t>Honing Hoshin Kanri</t>
  </si>
  <si>
    <t>Timeprints and Takt Times</t>
  </si>
  <si>
    <t>HOW DO WE ACHIEVE FASTER TIME TO MARKET?</t>
  </si>
  <si>
    <t>Competitive Advantage Through Innovation- Time to Market</t>
  </si>
  <si>
    <t>Lean Measures Don’t
Always Mean Lean
Thinking</t>
  </si>
  <si>
    <t>Putting the brakes on backlogs</t>
  </si>
  <si>
    <t>Focus on True Performance Improvements at Blout Canada</t>
  </si>
  <si>
    <t>WHY LEAN ACCOUNTING?</t>
  </si>
  <si>
    <t>Booming through constant change</t>
  </si>
  <si>
    <t>MITY-LITE'S STRATEGIC RECIPE: INNOVATION, MARKET SAVVY, SCALABILITY</t>
  </si>
  <si>
    <t>Any Model, Any Quantity, Any Day, Without Notice: Lexmark Takes Laser Printer Customers by Storm with "Demand-Based Manufacturing"</t>
  </si>
  <si>
    <t>Leveling and Pull Streamline Production in Process Industries</t>
  </si>
  <si>
    <t>A BEGINNER'S GUIDE TO LEAN: STANDARDIZED WORK — THE LINCHPIN OF LEAN</t>
  </si>
  <si>
    <t>LEAN BUILDING BLOCKS: WHAT IS A LEAN MANAGEMENT SYSTEM, AND WHAT ARE THE ELEMENTS?</t>
  </si>
  <si>
    <t>ThedaCare’s Culture of Continuous Daily Improvements</t>
  </si>
  <si>
    <t>Artwork Emerging on the Plant Floor, Engaging Employees</t>
  </si>
  <si>
    <t>5S System Deployments at
Brookdale Plastics + Hauenstein
&amp; Burmeister, Inc.</t>
  </si>
  <si>
    <t>Visual Workplace 5-S Concepts at Borg-Warner Inc. (Air/Fluid Systems), Dixon, IL</t>
  </si>
  <si>
    <t>New Thinking in Logistics Strategic Planning</t>
  </si>
  <si>
    <t>Planning in a Build to Order Enviornment</t>
  </si>
  <si>
    <t>THE BENEFITS OF DIGITIZING YOUR LEAN PROJECT MANAGEMENT</t>
  </si>
  <si>
    <t>Why Standard Work is not Standard: Training Within Industry Provides an Answer</t>
  </si>
  <si>
    <t>How to Implement a Work Team Leader Development Program</t>
  </si>
  <si>
    <t>Out of Our Gray Boxes</t>
  </si>
  <si>
    <t>Reviews</t>
  </si>
  <si>
    <t>BY THE BOOK: MASTERING LEAN PRODUCT DEVELOPMENT</t>
  </si>
  <si>
    <t>BY THE BOOK: THE ESSENCE OF LEAN</t>
  </si>
  <si>
    <t>BY THE BOOK: FLOW MANUFACTURING -- WHAT WENT RIGHT, WHAT WENT WRONG</t>
  </si>
  <si>
    <t>BY THE BOOK: HOW TO DO A GEMBA WALK</t>
  </si>
  <si>
    <t>BY THE BOOK - LEAD WITH RESPECT: A NOVEL OF LEAN PRACTICE</t>
  </si>
  <si>
    <t>BY THE BOOK: THE LEAN TURNAROUND ACTION GUIDE</t>
  </si>
  <si>
    <t>BY THE BOOK: ANATOMY OF A LEAN LEADER</t>
  </si>
  <si>
    <t>BY THE BOOK: LEAN PRODUCTION FOR COMPETITIVE ADVANTAGE</t>
  </si>
  <si>
    <t>BY THE BOOK: SMART SIMPLE DESIGN/RELOADED: VARIETY EFFECTIVENESS AND THE COST OF COMPLEXITY</t>
  </si>
  <si>
    <t>BY THE BOOK: VALUE STREAM MAPPING FOR THE PROCESS INDUSTRIES</t>
  </si>
  <si>
    <t>BY THE BOOK: THE LEAN CEO</t>
  </si>
  <si>
    <t>BY THE BOOK: “FASTER, BETTER, CHEAPER” IN THE HISTORY OF MANUFACTURING</t>
  </si>
  <si>
    <t>BY THE BOOK: LEAN TRANSFORMATION: EVERYBODY, EVERYDAY</t>
  </si>
  <si>
    <t>BY THE BOOK: OPERATIONAL EXCELLENCE IN YOUR OFFICE</t>
  </si>
  <si>
    <t>BY THE BOOK: LEAN FOR THE LONG TERM</t>
  </si>
  <si>
    <t>BY THE BOOK - THE LEAN CFO: ARCHITECT OF THE LEAN MANAGEMENT SYSTEM</t>
  </si>
  <si>
    <t>BY THE BOOK: THE LEAN STRATEGY</t>
  </si>
  <si>
    <t>BOOK REVIEW: UNDERSTANDING A3 THINKING: A CRITICAL COMPONENT OF TOYOTA’S PDCS MANAGEMENT SYSTEM</t>
  </si>
  <si>
    <t>BOOK REVIEW: CHASING THE RABBIT</t>
  </si>
  <si>
    <t>BOOK REVIEW: TAKE ME TO YOUR FOLLOWERS!</t>
  </si>
  <si>
    <t>BOOK REVIEW: KNOWLEDGE TRANSFER: DO IT RIGHT, FAST</t>
  </si>
  <si>
    <t>BOOK REVIEW: XEROX: BEST PRACTICES IN ORGANIZATIONAL DEVELOPMENT</t>
  </si>
  <si>
    <t>TOP PICKS: THE LEAN TURNAROUND: HOW BUSINESS LEADERS USE LEAN PRINCIPLES TO CREATE VALUE AND TRANSFORM THEIR COMPANY</t>
  </si>
  <si>
    <t>TOP PICKS: THE PRODUCT WHEEL HANDBOOK</t>
  </si>
  <si>
    <t>TOP PICKS: THE TOYOTA WAY TO LEAN LEADERSHIP: ACHIEVING AND SUSTAINING EXCELLENCE THROUGH LEADERSHIP DEVELOPMENT</t>
  </si>
  <si>
    <t>LEAN SAFETY GEMBA WALKS</t>
  </si>
  <si>
    <t>TOP PICKS: WISE ENERGY RESOURCE CHOICES</t>
  </si>
  <si>
    <t>AME participant in the Amazon Services LLC Associates Program, an affiliate advertising program designed to provide a means for sites to earn advertising fees by advertising and linking to Amazon.com and relevant products. AME may receive a commission for purchases and link clicks from the AME Lean Sensei.</t>
  </si>
  <si>
    <t>How to use the AME Lean Sensei®:</t>
  </si>
  <si>
    <t xml:space="preserve">The Association for Manufacturing Excellence offers the AME Lean Sensei® to members interested in benchmarking their organization against distinguished AME Excellence Award recipient companies. AME Excellence Award recipients operate at exceptional levels of performance, setting the bar high for achieving success in the pursuit of operational excellence. The AME Lean Sensei® will help you see if you’re ready to apply and, if you’re not interested in applying, the AME Lean Sensei® is still a valuable tool to help your organization identify potential areas of focus and improve the way you improve. </t>
  </si>
  <si>
    <t xml:space="preserve">The best senseis — or teachers — always ask thought-provoking questions and do not give mere answers. The questions asked by the AME Lean Sensei® will help you think about how to become best-in-class at your site or facility. As you answer the AME Lean Sensei®, ask yourself:
• How can we prove this in writing?
• How can we prove this visually?
• Do we have any external benchmarks of excellence for comparative purposes?  
• What gaps do we have for each question? 
• Have we reached the level of excellence necessary to apply for the AME Excellence Award and, if so, how can we engage the entire company in that process? 
</t>
  </si>
  <si>
    <t xml:space="preserve">Addressing gaps identified by the AME Lean Sensei® </t>
  </si>
  <si>
    <t>For more information, visit: ame.org</t>
  </si>
  <si>
    <t>AME Lean Sensei® Quick Reference to Excellence</t>
  </si>
  <si>
    <t>Respect for People - Excellent</t>
  </si>
  <si>
    <t>Environmental Practices - Excellent</t>
  </si>
  <si>
    <t>Environmental Practices - On the Journey</t>
  </si>
  <si>
    <t xml:space="preserve">Environmental Practices - Needs Improvement </t>
  </si>
  <si>
    <t>Env. Health and Safety Systems - Excellent</t>
  </si>
  <si>
    <t>Env. Health and Safety Systems - On the Journey</t>
  </si>
  <si>
    <t xml:space="preserve">Env. Health and Safety Systems - Needs Improvement </t>
  </si>
  <si>
    <t>Respect for People - On the Journey</t>
  </si>
  <si>
    <t xml:space="preserve">Respect for People - Needs Improvement </t>
  </si>
  <si>
    <t>Respect for People</t>
  </si>
  <si>
    <t>Environmental Practices</t>
  </si>
  <si>
    <t>Env. Health and Safety Systems</t>
  </si>
  <si>
    <t>Envionmental Health and Safety Systems</t>
  </si>
  <si>
    <t xml:space="preserve">The company is using the IoT to analyze, predict, and generally support decision-making in the area of EHS. </t>
  </si>
  <si>
    <r>
      <t xml:space="preserve">1.) </t>
    </r>
    <r>
      <rPr>
        <sz val="14"/>
        <color rgb="FF000000"/>
        <rFont val="Calibri"/>
        <family val="2"/>
        <scheme val="minor"/>
      </rPr>
      <t>Answer the 65  AME Lean Sensei Questions – within the 12 categories</t>
    </r>
  </si>
  <si>
    <t>AME Lean Sensei  - Assessor Training</t>
  </si>
  <si>
    <t>Become a Better Assessor - Enterprise Excellence</t>
  </si>
  <si>
    <t>Improve Capability to Assess Enterprise Improvement Practices</t>
  </si>
  <si>
    <t>AME Lean Sensei™
Case Study of Excellent Improvement Practices
AME Excellence Criteria</t>
  </si>
  <si>
    <t>1 and 2 day versions</t>
  </si>
  <si>
    <t xml:space="preserve">Up to 16 					</t>
  </si>
  <si>
    <t>AME Lean Sensei  - On Site Lean Assessment</t>
  </si>
  <si>
    <t>Site assessment to identify improvement maturity gaps</t>
  </si>
  <si>
    <t>AME Lean Sensei™</t>
  </si>
  <si>
    <t>Varies</t>
  </si>
  <si>
    <t>Typically 2 to 3 days on site and 1 or 2 assessors (2 recommended)</t>
  </si>
  <si>
    <t>Production is leveled for volume, mix, and sequence based on customer demand /takt time, utilizing visual control systems.</t>
  </si>
  <si>
    <t>Support operations are synchronized to value stream needs. Information is organized, timely, available to those who need it, relevant to needs, accurate, of appropriate detail, and fit for use.  Information is pulled as it is needed.</t>
  </si>
  <si>
    <t>Completed product ready for sale.</t>
  </si>
  <si>
    <t xml:space="preserve">Goals that are Specific, Measurable, Attainable, Relevant, and Time-Specific. </t>
  </si>
  <si>
    <t>Method of increasing the amount of productive time available for a piece of machinery by minimizing the time needed to change from one model to another. This greatly increases the flexibility of the operation and allows it to respond more quickly to changes in demand. It also has the benefit of allowing an organization to greatly reduce the amount of inventory that it must carry because of improved response time, while maximizing return on investment.</t>
  </si>
  <si>
    <t>The management team’s vision for where and how they will win on a sustainable long-term basis in terms of customer, product, channel, quality, delivery, and cost.</t>
  </si>
  <si>
    <t xml:space="preserve">A one-year plan, reflecting the long-term vision and the 3 to 5-year strategic planning objectives. A planning/implementation process that focuses on a few, major, long-term, customer-focused breakthrough objectives that are critical to a company’s lon- term success. This process links major objectives with specific support plans throughout the organization. </t>
  </si>
  <si>
    <t>Vision, strategy, and objectives from the top with catchball vertically and horizontally for alignment.</t>
  </si>
  <si>
    <t>Clear focus on a few breakthrough initiatives.</t>
  </si>
  <si>
    <t>Strategy cascades down to all levels of the organization .</t>
  </si>
  <si>
    <t>All team members understand how their work relates to the company objectives/strategies.</t>
  </si>
  <si>
    <t>Alignment is strong related to the top-level strategy.</t>
  </si>
  <si>
    <t>Accountability is in place for accomplishing the objectives/strategy.</t>
  </si>
  <si>
    <t>Daily, weekly, and monthly reviews in the gemba.</t>
  </si>
  <si>
    <t>Visual and obvious discrepancy or abnormal conditions can be seen vs. the goal.</t>
  </si>
  <si>
    <t>Value stream view when addressing improvement opportunities.</t>
  </si>
  <si>
    <t>Visual management and data systems are central to management system reporting.</t>
  </si>
  <si>
    <t>All team members are aware of critical information daily.</t>
  </si>
  <si>
    <t>Leadership best practice behaviors have been identified.</t>
  </si>
  <si>
    <t>Standard work practices have been defined.</t>
  </si>
  <si>
    <t>Leaders lead in the gemba.</t>
  </si>
  <si>
    <t>Tiered meetings in place to quickly communicate process abnormalities and business issues.</t>
  </si>
  <si>
    <t>Meetings are focused and actionable - excellent meeting facilitation in place.</t>
  </si>
  <si>
    <t>Leaders are disciplined to follow the process, shown by behavior.</t>
  </si>
  <si>
    <t>Team members are empowered to make decisions, try, fail, and problem solve in a safe environment.</t>
  </si>
  <si>
    <t>Team members are valued for their heads, hearts, and hands.</t>
  </si>
  <si>
    <t>Team members are responsible/accountable for the processes in their areas.</t>
  </si>
  <si>
    <t xml:space="preserve">Team members continue to be developed, coached. and trained on critical thinking and problem solving skills. </t>
  </si>
  <si>
    <t>Team members are trusted to implement many improvement ideas with simple validation processes.</t>
  </si>
  <si>
    <t>Team members feel ownership for their portion of the value stream.</t>
  </si>
  <si>
    <t>Team members feel valued and respected by leadership.</t>
  </si>
  <si>
    <t>Team members have a clear view of where the company is going.</t>
  </si>
  <si>
    <t>Team members trust leadership (leadership cares for them and the customer).</t>
  </si>
  <si>
    <t>Leadership promotes self-reflection and leaders are humble enough to improve the way they lead.</t>
  </si>
  <si>
    <t>Leadership uses surveys, 360 feedback, and coaches to improve.</t>
  </si>
  <si>
    <t>Leaders fall into the category of servant leaders.</t>
  </si>
  <si>
    <t>Problems are visualized as process issues.</t>
  </si>
  <si>
    <t xml:space="preserve">Team members are expected to identify issues as soon as they are seen. </t>
  </si>
  <si>
    <t>Once seen, Immediate action is taken with a protocol defined to go to the gemba to see the problem.</t>
  </si>
  <si>
    <t>Team members are engaged on a daily basis to identify root causes and propose solutions/countermeasures.</t>
  </si>
  <si>
    <t>Team members ensure elimination and control of issues even after immediate response.</t>
  </si>
  <si>
    <t>Systems are in place for self-reflection/evaluation and improvement of the quality solving activities.</t>
  </si>
  <si>
    <t>Team members are engaged in identifying and eliminating waste as part of their daily routine.</t>
  </si>
  <si>
    <t>Investment in resources for building skills (coaching, listening, communicating, relationship building for leaders and managers) is consistent and seen as a key to strategic success.</t>
  </si>
  <si>
    <t>Extremely high levels of trust between employees and leaders.</t>
  </si>
  <si>
    <t>Leaders in the gemba to coach team members daily.</t>
  </si>
  <si>
    <t>Team member development is consistent to support the improvement culture.</t>
  </si>
  <si>
    <t>Skill development includes: problem solving, teamwork, facilitation.</t>
  </si>
  <si>
    <t>Feedback and coaching system in place on a frequent basis between leaders/managers/team members.</t>
  </si>
  <si>
    <t xml:space="preserve">Informal recognition is part of the culture and is apparent through open and genuine actions. </t>
  </si>
  <si>
    <t>Focus on celebrating both small and big accomplishments.</t>
  </si>
  <si>
    <t>Recognition processes align with lean objectives.</t>
  </si>
  <si>
    <t>Recognition tied to performance, not entitlement.</t>
  </si>
  <si>
    <t>Inclusion, Equity, and Diversity</t>
  </si>
  <si>
    <t>The organization welcomes diversity and actively fosters an inclusive workplace culture.</t>
  </si>
  <si>
    <t>Inclusion, equity, and diversity is seen as a key to the business strategy, creativity, and Innovation.</t>
  </si>
  <si>
    <t>Leadership positions reflect the demographic make-up of the people working in the organization.</t>
  </si>
  <si>
    <t>Discrimination is not tolerated in the company due to religion, race, gender, or ethnicity.</t>
  </si>
  <si>
    <t>Personal performance reviews are done frequently on equity and analyzed with improvement trends.</t>
  </si>
  <si>
    <t xml:space="preserve">The company has a meaningful IED training program to develop employees. </t>
  </si>
  <si>
    <t>The company safety program related to compliance is well developed and shows year over year positive results.</t>
  </si>
  <si>
    <t>Safety is first priority for all employees and owned by all employees.</t>
  </si>
  <si>
    <t xml:space="preserve">All team members are engaged in the safety culture with systems in place. Examples: employee-based safety committee, safety improvement program, safety gemba walks, safety kaizen events, to name a few. </t>
  </si>
  <si>
    <t>Safety metrics are in place with year over year positive results. Near misses are valued as opportunities for improvement.</t>
  </si>
  <si>
    <t xml:space="preserve">Ergonomic and health are all part of the safety culture in the company. </t>
  </si>
  <si>
    <t xml:space="preserve">The company shares/helps customers, suppliers, and employees to reduce energy usage, including commuting and at home usage. </t>
  </si>
  <si>
    <t>The plant is moving forward to carbon neutral with trend data.</t>
  </si>
  <si>
    <t>The company is researching alternative sources of energy.</t>
  </si>
  <si>
    <t>A high % of energy comes from reusable sources.</t>
  </si>
  <si>
    <t>There is strategic focus on the Internet of Things (IoT) related to environmental, health, and safety.</t>
  </si>
  <si>
    <t>Safety Issues are zero or near zero and the company focuses on close calls in a proactive manner.</t>
  </si>
  <si>
    <t>Technology - Scouting &amp; Evaluation - Culture</t>
  </si>
  <si>
    <t>The company has dedicated resources employed to actively scout technology with an evaluation process.</t>
  </si>
  <si>
    <t>Strategic practice of research and benchmarking is sustainable.</t>
  </si>
  <si>
    <t xml:space="preserve">Tech scouting is seen as a development activity to broaden employee skills and leadership. </t>
  </si>
  <si>
    <t xml:space="preserve">Before purchasing technology, the company follows a detailed evaluation and pilot process including ROI, lifecycle, sustainability analysis, and a value stream improvement plan. </t>
  </si>
  <si>
    <t>The company is successful using state of the art manufacturing technology.</t>
  </si>
  <si>
    <t xml:space="preserve">Technology has created significant savings and is a key strategy to meet/exceed customer needs. </t>
  </si>
  <si>
    <t>Technology may include but is not limited to 3D printing, lasers, automation, inspection, A3, and other industry 4.0 new developments.</t>
  </si>
  <si>
    <t xml:space="preserve">The company uses data and analytics to connect people with information and alerts in real time, resulting in proactive investigation and prevention of problems. </t>
  </si>
  <si>
    <t>Data and analytics are used to optimize purchasing, supply chain, logistics, quality, Eengineering, and other supporting areas of the company.</t>
  </si>
  <si>
    <t>Data and analytics results in actions to improve company metrics/key performance indicators - productivity, quality, safety, delivery, engagement, etc.</t>
  </si>
  <si>
    <t xml:space="preserve">Technology is used to onboard, train. and develop all employees. This accelerates employee capabilities, job satisfaction, and productivity. </t>
  </si>
  <si>
    <t>Technology is used to improve communication inside the company, resulting in better discussions, idea generation, and clear direction.</t>
  </si>
  <si>
    <t xml:space="preserve">Employees are recognized for applying new methods, tools, and technology to drive business performance. </t>
  </si>
  <si>
    <t>Extensive efforts to make it quick and easy to identify abnormalities.</t>
  </si>
  <si>
    <t>Successful results in eliminating the 8 wastes with data and regular case study communication.</t>
  </si>
  <si>
    <t>Waste elimination systems are reviewed and improved regularly.</t>
  </si>
  <si>
    <t>On time delivery is consistently higher with zero shipping errors.</t>
  </si>
  <si>
    <t>Employees are aware of on time delivery performance and its relation to their work.</t>
  </si>
  <si>
    <t>Clear understanding of quality at the source and to never pass a defect to the next operation.</t>
  </si>
  <si>
    <t xml:space="preserve">Poke Yoke (mistake proofing) methods are installed wherever possible to eliminate errors. </t>
  </si>
  <si>
    <t>Focus on process quality as well as product quality.</t>
  </si>
  <si>
    <t>Products are shipped to customers defect-free.</t>
  </si>
  <si>
    <t>Employees clearly understand accept limits in any language.</t>
  </si>
  <si>
    <t>Raw materials are stored in defined, clear locations.</t>
  </si>
  <si>
    <t xml:space="preserve">Raw materials inventory levels are clearly defined and there is rationale for their levels. </t>
  </si>
  <si>
    <t>Raw material inventory levels are regularly adjusted as customer demand shifts.</t>
  </si>
  <si>
    <t>Clear reorder signals are part of the process for raw material replenishment.</t>
  </si>
  <si>
    <t>KPI metrics for raw materials include: inventory accuracy, reduced inventory levels as possible, and increased velocity (turns).</t>
  </si>
  <si>
    <t>Finished goods are stored in defined, clear locations.</t>
  </si>
  <si>
    <t xml:space="preserve">There is clear understanding of how much (real time) inventory is on hand and the rationale of why it exists. </t>
  </si>
  <si>
    <t>KPI metrics for finished goods include: Inventory accuracy, reduced inventory levels as possible, and increased velocity (turns).</t>
  </si>
  <si>
    <t>Finished goods kanban system in place with some customers as possible.</t>
  </si>
  <si>
    <t>Finished goods are seen as tied up cash - sitting in the company.</t>
  </si>
  <si>
    <t xml:space="preserve">Materials and information are organized in a manner that reduces stress and strain for operators and allows them to focus on value-added work. </t>
  </si>
  <si>
    <t xml:space="preserve">Standard work is understood to be the best know way to do the job so far. </t>
  </si>
  <si>
    <t xml:space="preserve">There is an easy process documented to change/Improve standard work practices or change them to meet changes in takt time. </t>
  </si>
  <si>
    <t xml:space="preserve">Staffing and standard work are intentionally adjusted as demand changes. </t>
  </si>
  <si>
    <t>No batching.</t>
  </si>
  <si>
    <t>Strong systems for synchronizing flow of materials and information to meet internal and external customer needs.</t>
  </si>
  <si>
    <t>Takt time is used to surface problems immediately.</t>
  </si>
  <si>
    <t xml:space="preserve">Takt time is understood and used in the design of work schedules, staffing levels. and production rate. </t>
  </si>
  <si>
    <t xml:space="preserve">A full visual production control system is in place to level, sequence, and control production regardless of volume or mix. </t>
  </si>
  <si>
    <t>The equipment preventative maintenance program is highly effective and include operator involvement.</t>
  </si>
  <si>
    <t>Breakdown/stoppages are infrequent or nonexistent.</t>
  </si>
  <si>
    <t>All value streams are identified and mapped with defined current state/gaps/future state.</t>
  </si>
  <si>
    <t xml:space="preserve">All value streams are reviewed on a regular basis and used as a key improvement tool for improvement plan creation. </t>
  </si>
  <si>
    <t xml:space="preserve">Value stream maps are well understood across departments from ideation to cash. </t>
  </si>
  <si>
    <t>Team members understand customer value per each value stream and work is done accordingly.</t>
  </si>
  <si>
    <t xml:space="preserve">There is clear product flow, information flow, and value-added data represented, which is updated frequently and strategically aligned for the company's success. </t>
  </si>
  <si>
    <t>5S actions revolve around making it easier to see interruptions, easier to flow, and easier to identify abnormalities.</t>
  </si>
  <si>
    <t xml:space="preserve">5S has turned from housekeeping to required action to help team members. </t>
  </si>
  <si>
    <t>Changeover</t>
  </si>
  <si>
    <t xml:space="preserve">Setup time is less than 10 minutes on all critical pieces of equipment and processes. </t>
  </si>
  <si>
    <t xml:space="preserve">Standard work is documented and reviewed regularly for changeovers. </t>
  </si>
  <si>
    <t xml:space="preserve">Improving changeover/setups allows production more flexibility, with a variety of products. </t>
  </si>
  <si>
    <t xml:space="preserve">Complex changeovers are orchestrated to happen seamlessly. </t>
  </si>
  <si>
    <t xml:space="preserve">Flow is more than just components in a cell, but the complete product to the customer in the cell. </t>
  </si>
  <si>
    <t xml:space="preserve">Multi-skilled team members perform the work based on standard work, ensuring balanced work and the ability to meet takt time - customer demand. </t>
  </si>
  <si>
    <t>All team members are or will be crossed-trained on 5+ jobs .</t>
  </si>
  <si>
    <t>Clear understanding of how the classic 8 wastes apply to the office/support business organizations.</t>
  </si>
  <si>
    <t xml:space="preserve">Office/support business teams successfully eliminate information overproduction, wait time, and other waste in the business support areas. </t>
  </si>
  <si>
    <t>Service levels for office/support business are consistently high with zero errors.</t>
  </si>
  <si>
    <t>Office/support teams use root cause analysis to eliminate errors when they occur.</t>
  </si>
  <si>
    <t>Key Performance Indicators in office/support teams are actively used to drive improvements for service for their internal and external customers.</t>
  </si>
  <si>
    <t xml:space="preserve">Clear understanding of quality at the source is present for office/support business teams. </t>
  </si>
  <si>
    <t xml:space="preserve">Clear understanding of poke-yoke, mistake proofing in the office/support areas of the company. </t>
  </si>
  <si>
    <t>Evidence of mistake proofing methods has been developed and is being improved to eliminate data quality errors.</t>
  </si>
  <si>
    <t xml:space="preserve">Strong approach to understanding the value of current transactions and information flow yielding the right information at the right time. </t>
  </si>
  <si>
    <t xml:space="preserve">Highly effective and synchronized flow of information that ensures key cross-functional areas of the organization are aligned on a daily basis to meet internal and external customer demand. </t>
  </si>
  <si>
    <t xml:space="preserve">No silos between office/support teams in relation to communication and information flow. </t>
  </si>
  <si>
    <t xml:space="preserve">Office/support teams are highly effective at leveling workloads to match work capacity to demand. </t>
  </si>
  <si>
    <t xml:space="preserve">Leaders in the organization understand the importance of aligning work schedules, staffing, and internal/external customer demand. </t>
  </si>
  <si>
    <t xml:space="preserve">Staffing and standardized work are intentionally adjusted as demand changes. </t>
  </si>
  <si>
    <t xml:space="preserve">Process is in place for quick action response and effective escalation to quickly control abnormalities and identify root causes of performance issues. </t>
  </si>
  <si>
    <t xml:space="preserve">Visual trigger systems are in place for fast identification and action on what to do next by office/support teams. </t>
  </si>
  <si>
    <t>KPI (Key Performance Indicator) boards are meaningful and drive both behavior change and continuous improvement.</t>
  </si>
  <si>
    <t xml:space="preserve">Processes are managed by clearly, identifying value streams with end-to-end metrics and accurate data. </t>
  </si>
  <si>
    <t>Value streams are well understood from ideation to cash and information is shared across teams/departments.</t>
  </si>
  <si>
    <t xml:space="preserve">The total workforce fosters and understands customer expectations. </t>
  </si>
  <si>
    <t xml:space="preserve">Value stream maps drive improvements toward future state VSMs on a regular basis of transformation within office/support teams. </t>
  </si>
  <si>
    <t xml:space="preserve">5S is used to reduce waste and focus on making it easier to see interruptions, to flow information, and to identify abnormalities. </t>
  </si>
  <si>
    <t xml:space="preserve">There is evidence that 5S systems are reviewed and improved regularly. </t>
  </si>
  <si>
    <t xml:space="preserve">5S activities are owned and managed by team members who see real benefits in using 5S practices. </t>
  </si>
  <si>
    <t xml:space="preserve">Work areas for office/support teams support seamless flow and foster an environment of collaboration between people. </t>
  </si>
  <si>
    <t xml:space="preserve">Very little batching of information and documentation exists. </t>
  </si>
  <si>
    <t xml:space="preserve">Timeliness of information is a high priority and is monitored regularly. </t>
  </si>
  <si>
    <t>Staffing in office/support processes matches team members to the demand.</t>
  </si>
  <si>
    <t xml:space="preserve">Office/support teams are cross-trained and can perform work based on standardized work processes that ensure balanced work in order to meet customer demand. </t>
  </si>
  <si>
    <t xml:space="preserve">Office/support Tteam members often rotate robs in order to keep skills fresh. </t>
  </si>
  <si>
    <t xml:space="preserve">Key stakeholders are clearly identified, and their requirements are considered in the product and or process design cycle. </t>
  </si>
  <si>
    <t xml:space="preserve">There is great communication flow with various functional groups involved in designing, processing , making, and selling new products. </t>
  </si>
  <si>
    <t xml:space="preserve">Communication flow exists both early and throughout the complete cycle of getting a new product/process ready for implementation. </t>
  </si>
  <si>
    <t>There is routine use of time reduction and quality verification tools.</t>
  </si>
  <si>
    <t xml:space="preserve">QFD (Quality Function Deployment), DFMA (Design for Manufacturing and Assembly), variety reduction, use of common parts, modularity, benchmarking, and cross-functional design teams are used in order to reduce cost, improve quality, and reduce time to market. </t>
  </si>
  <si>
    <t xml:space="preserve">Mutual respect is seen between the company and the supplier. </t>
  </si>
  <si>
    <t xml:space="preserve">Formal supplier improvement processes exist. </t>
  </si>
  <si>
    <t>Pull-Based Systems</t>
  </si>
  <si>
    <t xml:space="preserve">Pull-based systems have been extended to suppliers. </t>
  </si>
  <si>
    <t xml:space="preserve">There is evidence of working with suppliers to streamline flow of materials and information. </t>
  </si>
  <si>
    <t>Quality - Results</t>
  </si>
  <si>
    <t>Internal first piece yields are good.</t>
  </si>
  <si>
    <t>Scrap levels are minimal.</t>
  </si>
  <si>
    <t>Yield and scrap metrics show year-over-year improvement.</t>
  </si>
  <si>
    <t xml:space="preserve">There is a proactive effort to understand customer requirements and this information is communicated widely to all team members. </t>
  </si>
  <si>
    <t xml:space="preserve">Customer loyalty metrics like net promoter score or other metrics are actively used to surface and address issues. </t>
  </si>
  <si>
    <t xml:space="preserve">Customer loyalty is at a high level and increasing year over year. </t>
  </si>
  <si>
    <t>Quality metrics show year-over-year improvement.</t>
  </si>
  <si>
    <t>Customer rejects are virtually nonexistent.</t>
  </si>
  <si>
    <t xml:space="preserve">Rejects get analyzed and the process is defined in a meaningful way to eliminate the problems reoccuring, if any. </t>
  </si>
  <si>
    <t>Clear, understandable metrics are defined for value add per employee.</t>
  </si>
  <si>
    <t>Value add for employees is extremely high and shows year-over-year improvement.</t>
  </si>
  <si>
    <t xml:space="preserve">Days on hand of inventory is calculated to be rightsized and as low as possible. </t>
  </si>
  <si>
    <t>Inventory turnover numbers are among the best in the industry.</t>
  </si>
  <si>
    <t>A process is defined for return on investment and benefit analysis for adding capacity needs.</t>
  </si>
  <si>
    <t>A process for reviewing ROI after acquisition and implementation is in place to improve capacity/investment planning.</t>
  </si>
  <si>
    <t>On time delivery is exceedingly high.</t>
  </si>
  <si>
    <t>On time delivery shows year-over-year improvement unless at 100%.</t>
  </si>
  <si>
    <t xml:space="preserve">On time metrics are based on customer request dates. </t>
  </si>
  <si>
    <t xml:space="preserve">There is a defined process to evaluate and improve on time delivery. </t>
  </si>
  <si>
    <t>Company lead time is one of the best in the industry.</t>
  </si>
  <si>
    <t xml:space="preserve">There is a defined process to track, update, and improve lead time. </t>
  </si>
  <si>
    <t>Part Shortages and/or stockouts are infrequent or nonexistent.</t>
  </si>
  <si>
    <t xml:space="preserve">Metrics for parts shortages and stockouts show year-over-year improvement unless zero. </t>
  </si>
  <si>
    <t xml:space="preserve">Generally, market share is growing, and sales are increasing. </t>
  </si>
  <si>
    <t xml:space="preserve">The company has clear understanding of its market share and has regular reviews for visibility and action if needed. </t>
  </si>
  <si>
    <t>5 Simple Steps to Use the Improved AME Lean Sensei</t>
  </si>
  <si>
    <r>
      <t xml:space="preserve">a) </t>
    </r>
    <r>
      <rPr>
        <sz val="14"/>
        <color rgb="FF000000"/>
        <rFont val="Calibri"/>
        <family val="2"/>
        <scheme val="minor"/>
      </rPr>
      <t>AME Lean Sensei provides qualifications for each letter grade you should give.</t>
    </r>
  </si>
  <si>
    <r>
      <t xml:space="preserve">b) </t>
    </r>
    <r>
      <rPr>
        <sz val="14"/>
        <color rgb="FF000000"/>
        <rFont val="Calibri"/>
        <family val="2"/>
        <scheme val="minor"/>
      </rPr>
      <t>Provide proof and gaps for each question next to the grade.</t>
    </r>
  </si>
  <si>
    <r>
      <t xml:space="preserve">2.) </t>
    </r>
    <r>
      <rPr>
        <sz val="14"/>
        <color rgb="FF000000"/>
        <rFont val="Calibri"/>
        <family val="2"/>
        <scheme val="minor"/>
      </rPr>
      <t>Review the report card for each category and question that you have answered.</t>
    </r>
  </si>
  <si>
    <t>3.) Review the visual pyramid that shows opportunities by color for each question.</t>
  </si>
  <si>
    <t>4.) Click on the pyramid squares that hyperlinks you to AME provided resources.</t>
  </si>
  <si>
    <r>
      <t xml:space="preserve">a) </t>
    </r>
    <r>
      <rPr>
        <sz val="14"/>
        <color rgb="FF000000"/>
        <rFont val="Calibri"/>
        <family val="2"/>
        <scheme val="minor"/>
      </rPr>
      <t>Tools and training topics to help prove each question.</t>
    </r>
  </si>
  <si>
    <r>
      <t xml:space="preserve">b) </t>
    </r>
    <r>
      <rPr>
        <sz val="14"/>
        <color rgb="FF000000"/>
        <rFont val="Calibri"/>
        <family val="2"/>
        <scheme val="minor"/>
      </rPr>
      <t>Resource links – free webinars and benchmark recordings of best practices.</t>
    </r>
  </si>
  <si>
    <r>
      <t xml:space="preserve">c) </t>
    </r>
    <r>
      <rPr>
        <sz val="14"/>
        <color rgb="FF000000"/>
        <rFont val="Calibri"/>
        <family val="2"/>
        <scheme val="minor"/>
      </rPr>
      <t>AME fee-based training classes to help improve each question.</t>
    </r>
  </si>
  <si>
    <t>5.) Click on the training class and it will hyperlink you to the class charter including deliverables.</t>
  </si>
  <si>
    <r>
      <t xml:space="preserve">Select a letter grade for every question </t>
    </r>
    <r>
      <rPr>
        <b/>
        <i/>
        <sz val="14"/>
        <color rgb="FF000000"/>
        <rFont val="Calibri"/>
        <family val="2"/>
      </rPr>
      <t>using the scroll down menu,</t>
    </r>
    <r>
      <rPr>
        <sz val="14"/>
        <color indexed="8"/>
        <rFont val="Calibri"/>
        <family val="2"/>
      </rPr>
      <t xml:space="preserve"> then the AME Lean Sensei will populate the dashboard and report card automatically. With this information; you can easily see your improvement maturity strengths and weaknesses. </t>
    </r>
  </si>
  <si>
    <t xml:space="preserve">One of the best ways that have been used to document and engage your workforce in this process is to designate a wall in your plant as the “World-Class Assessment Wall.” Below you will see an example of this wall. You will be building a spreadsheet-type matrix on the wall.
</t>
  </si>
  <si>
    <t xml:space="preserve">Column 1 – Cut and paste the sub-category question and place your letter grade next to the question.
Column 2 – Visual proof – Take a picture of your accomplishments and place them in this column.
Column 3 – Written proof –   This is a written explanation of proof that you have achieved a high level for this question. 
Column 4 – Benchmarks – AME is one possible source to find best practices that can help you come up with companies that are excellent for each area. 
Column 5 – Gaps – Document opportunities for improvement related to this area.
Column 6 – Owner – Assign individuals or teams to come up with actions related to each question.
</t>
  </si>
  <si>
    <t>Once you’ve assessed your company using the Lean Sensei®, AME is here to help you address them. AME offers training on lean and continuous improvement throughout the year both online and in-person, and we have a vibrant community of practitioners on the continuous improvement journey. The annual AME International Conference is also an outstanding learning opportunity to interact directly with practitioners from around the world, all striving to find ways to improve more effectively.</t>
  </si>
  <si>
    <t>Always remember that you must prioritize or the work will be overwhelming and nothing will get accomplished. Pick 3-5 gaps and strive for deep improvement that is sustainable. If you approach your work with the AME Lean Sensei® in a systematic way, your team will reap great rewards that are sustainable. If you ultimately decide to apply for the AME Excellence Award, the information on your wall is a template for the achievement report where you tell your story.</t>
  </si>
  <si>
    <t>The AME Excellence Award is bestowed on manufacturers who demonstrate excellence in manufacturing and business improvement practices. The process starts with a review of an achievement report (the applicant’s improvement story). Sites that score high enough merit a site visit where an assessment team performs a rigorous review of the applicant’s improvement practices. All applicants receive a feedback report on ways they can improve more effectively.</t>
  </si>
  <si>
    <t xml:space="preserve">Only a handful are selected as award recipients each year. Applicants are not competing against other organizations; success is measured in terms of how effectively applicants stack-up against the criteria outlined in the AME Lean Sensei®.  </t>
  </si>
  <si>
    <t>The recipients’ drive manifests in insightful continuous improvement strategies, innovative practices, and inspired teamwork initiatives from which any organization can learn.</t>
  </si>
  <si>
    <t xml:space="preserve">The Association for Manufacturing Excellence (AME) is the premier not-for-profit organization dedicated to the journey of continuous improvement and enterprise excellence. AME’s membership is composed of a trusted network of volunteers who are committed to leveraging the practitioner-to-practitioner and company-to-company shared-learning experience. Through engaging workshops, plant tours, webinars, summits and industry-leading conferences, AME members are continually discovering and implementing new continuous improvement strategies and best practices. AME offers its members a multitude of valuable resources to help them stay abreast of current industry developments and improve the skills, competitiveness. and overall success of their organizations. Join AME in leading the “renaissance of manufacturing in North America.” </t>
  </si>
  <si>
    <r>
      <rPr>
        <b/>
        <sz val="16"/>
        <rFont val="Arial"/>
        <family val="2"/>
      </rPr>
      <t>Lean Sensei Questions</t>
    </r>
    <r>
      <rPr>
        <sz val="16"/>
        <rFont val="Arial"/>
        <family val="2"/>
      </rPr>
      <t xml:space="preserve"> - Select the description that most closely relates to your company's current state; then grade it using one of the letter grades to the right.</t>
    </r>
  </si>
  <si>
    <t>A robust strategy development and execution process is in place which considers the vision, strategy, and objective creation with a robust level of catchball horizontally and vertically for alignment. Clear focus on the "critical few" breakthrough strategic initiatives which are cascaded from the top all the way down and across the organization. Action plans development, resource allocation, and performance metrics are visible and shared within the company. Employees understand how their work relates to company objectives/strategies. PDCA cycles drive regular revisions to planning and execution.</t>
  </si>
  <si>
    <t>Policy deployment is in place from the top for vision, strategy, and objective creation. But linkages down through the organization are missing.Breakthrough objectives may exist, but focus is not crisp. Some methodologies are in place for goal deployment. A catchball process is evolving.</t>
  </si>
  <si>
    <t>Vision, strategy, and objectives exist but accountabilities and alignment are weak. Objectives handed down from higher levels, no real catchball type process exists. Departments focus on their priorities; activities are often not in alignment across the organization. No strategy or deployment of strategy exists.</t>
  </si>
  <si>
    <t>A robust and integrated system is in place across the company that guides problem solving, decision making, and improvement activities including innovation, agility, customer delight, performance, and creating a sustainable organization. Priorities align and evolve to support the strategy. Effective visual management is utilized to track and review performance metrics at the appropriate cadence (typically daily for each shift, weekly and monthly) in the gemba. Processes are stable, making it easier to see abnormal conditions.  When problems are identified, a process or systems view is taken to address them. There is good understanding and alignment at multiple levels of the organization on daily priorities and expectations. Tiered meetings quickly and meaningfully communicate process abnormalities and business issues which are addressed in an appropriate time.</t>
  </si>
  <si>
    <t xml:space="preserve">Leaders are attempting to move to a process or value stream view when addressing improvement opportunities. Tracking and report outs done in daily, weekly, and monthly reviews sometimes in office conference rooms and sometimes in the gemba.  isual management practices and IT database systems evolving to support and guide. Too much time is spent on normal conditions as abnormalities and are not always easy to see. </t>
  </si>
  <si>
    <t>Tracking and report outs done in weekly or monthly operating reviews in office areas. Most hourly employees unaware of most critical information. Most data resides in computers; minimal visual management.  Problems are seen more as individual issues; insufficient time is available to address process issues. No communication to or understanding by employees of the big picture - they are focused only on payment for their job.</t>
  </si>
  <si>
    <t>Leader standard work is continuously improved to support strategic priorities to advance culture, performance, and practices. Best practices for leadership behaviors are identified and standard work practices are defined and  used consistently by leaders at all tiers and in all areas. Leaders consistently adhere to those desirable behaviors; they lead in the gemba. Leader standard work adapts to support and reinforce standard work.</t>
  </si>
  <si>
    <t>Leader standard work exists but has not yet fully changed the culture or daily operating practices between all tiers. More time is spent in the gemba. Tier meetings spend too much time drifting into problem solving or talking about unnecessary information.</t>
  </si>
  <si>
    <t>Leader standard work in place with minimal or sporadic levels of discipline to it. Different leader behaviors and styles; widely varied leader processes. Tier meetings are undisciplined and overwhelmed with the large number of problems needing resolution on a daily basis. No leader standard work in place.</t>
  </si>
  <si>
    <t>A highly effective daily management system is in place, with most employees engaged. All employees at all levels integrate doing work with improvement of work.  Strong evidence that most processes are stable and performance improvement is sustained. Performance metrics are timely, visual, and meaningful. Clear targets are based on business plan requirements, within process capabilities, and include stretch goals and expectations for improvement. Performance metrics are reviewed on an exception basis and drive effective problem solving and decision making. Employees understand and habitually use systematic methods to see and solve problems. Leaders focus on developing the problem-solving capabilities of people.</t>
  </si>
  <si>
    <t>A formal and standard continuous improvement and daily management program in place; moderate number of employees participating. Evidence that processes are being stabilized and performance improvement is usually tracked and sustained. Performance metrics seem reasonable and somewhat timely. It is not clear how they are driving decision making or helping to resolve issues that arise on a day-to-day basis.</t>
  </si>
  <si>
    <t>Continuous improvement activities sporadic or used in some silos; sustaining gains is a challenge. Performance metrics are not timely or very useful for decision making; they tend to focus on activity counts (how many). One department's metrics may conflict with the metrics used in other departments. Many improvement initiatives without clear alignment. No continuous improvement activities formalized.</t>
  </si>
  <si>
    <t>Employees are able to articulate the direction and strategy of the organization is and how they contribute to the purpose and goals. They have clear roles and responsibilities, and know the key measures they are responsible for supporting. Employees are valued for their skills, knowledge, and experience. They have autonomy and the responsibility to make decisions and implement simple improvement ideas.Employees are allowed to experiment with improvement ideas where failure is considered part of the learning process. Employees have the ability to challenge ideas, decisions, behaviors, and policies regardless of hierarchy, in the spirit of improvement or when something doesn't align to the organization's purpose and goals. Leaders strive to develop every individual toward becoming a more well-informed, capable, fulfilled, self-reliant, "whole person" who can bring their best to their teams each day.</t>
  </si>
  <si>
    <t>Team members are mostly valued for their hands and heads; they contribute ideas for improvement, but implementation of ideas is slow to happen. Employees are sometimes made to feel like they own and have a responsibility for their own portion of the value stream and for creating an improved future within it, but managers and engineers still make most of the decisions. Some training has been done on critical thinking and problem solving skills.</t>
  </si>
  <si>
    <r>
      <t>Organization claims to value people, but not too much done in the way of developing employee critical thinking skills/capabilities</t>
    </r>
    <r>
      <rPr>
        <b/>
        <strike/>
        <sz val="12"/>
        <color theme="8" tint="-0.249977111117893"/>
        <rFont val="Arial"/>
        <family val="2"/>
      </rPr>
      <t xml:space="preserve">. </t>
    </r>
    <r>
      <rPr>
        <b/>
        <sz val="12"/>
        <color theme="8" tint="-0.249977111117893"/>
        <rFont val="Arial"/>
        <family val="2"/>
      </rPr>
      <t>Improvement ideas accepted from employees but everything must be approved by managers. Management operates more from a "this is my silo" perspective. Employees have some problem solving training. There is no problem solving training for employees. Disrespect exists throughout management and employees.</t>
    </r>
  </si>
  <si>
    <t>There is a well-defined process for evaluating and improving morale. Employees are familiar with and express enthusiasm and loyalty about the purpose and mission of the organization. They feel valued and respected by leadership and fellow employees. People are able to use their skills and talents and engage in work that is meaningful. The organization has a system or process in place to receive feedback and acts on the input from employees. There is clear evidence of cultural improvements and engagement over the last 3-5 years (turnover/retention rates, engagement scores, employee satisfaction scores). There are examples and/or evidence of high levels of trust, appreciation, and care between managers and all stakeholders (employees, customers, suppliers, owners, community).</t>
  </si>
  <si>
    <t>Leaders learning to behave as servant leaders. Moderate levels of respect for people with some attempts to engage their hearts and minds as well as their hands. Some evidence of growing cultural or engagement improvement over the past 3-5 years. Good/very good engagement scores in excess of 50%.</t>
  </si>
  <si>
    <t>Leaders tend to behave more as bosses than leaders; generally they make decisions and tell people what to do. Leaders show moderate levels of respect for people.Employees have no responsibility for their portion of the value stream beyond the task they do. Minimal evidence of improvement in culture or engagement scores over the past 3-5 years. Morale is very poor and employees are not allowed to make decisions.</t>
  </si>
  <si>
    <t>Problems are viewed as process issues and people are expected to shine a light on them as soon as they happen. A protocol exists to have the appropriate people immediately come to the gemba to see the problem. Employee-team members are engaged on a daily basis to identify root cause(s) and propose solutions-countermeasures to permanently eliminate/control issues. Self-reflection or evaluation exists on the quality of the problem solving activities. Problem solving is a required component of all job roles.</t>
  </si>
  <si>
    <t>Problem solving to identify root cause(s) and propose solutions to permanently eliminate them practiced when time is available by management and employees. Much of the analysis gets done by an "A Team" of employees and managers. Team members are asked to identify and eliminate waste as part of their daily routine, not just as part of "events." Follow-up by leadership on this practice is inconsistent. Problem solving skills are required for leadership roles.</t>
  </si>
  <si>
    <t>People are not encouraged to shine a light on problems. Instead they are encouraged to find a way to work around the issue. Typically a myriad of problem solving methods throughout the company. A tendency towards temporary containment only, with little thought given to the overall process. Problem solving tends to be done by management with inconsistent employee participation. There is no standard or formal problem solving process in the company.</t>
  </si>
  <si>
    <t>There is a clear investment and approach or program in place to develop employees. It is well defined and understood. Everyone is actively engaged towards meeting a development goal. There is a coaching and mentoring approach that is used by all managers/supervisors to develop employees, improve relationships, and build trust. Employees are regularly evaluated for right fit and role; they are coached or moved on graciously if they are no longer a fit. Managers are frequently present in the gemba to listen, coach, teach, and encourage employees and teams. Feedback and self reflection are regularly encouraged at all levels of the organization and drive improvements individually and as a team.</t>
  </si>
  <si>
    <t>Employee development is a stated priority for leadership.  Leaders often in gemba and do some coaching. People are being encouraged to take more responsibility for the work they do. But leaders still make most of the decisions in the gemba, telling employees what to do.Trust levels improving. Employee development includes problem solving skills, teamwork, and facilitation skills to support improvement culture.</t>
  </si>
  <si>
    <t>Training generally targeted only at top performers plus regulatory to all others. Minimal coaching from leaders; they tend to act more as bosses. Minimal formal engagement strategies or method;, much reliance on the individual leader's personal style to motivate employees. Trust levels are low. There are no performance reviews or coaching for all employees in the company.</t>
  </si>
  <si>
    <t>A meaningful cultural norm has been established to recognize the efforts, contributions, and achievements of employees. Recognition is clearly aligned to the creation of value or the expression of organizational behaviors. Rewards are clearly defined in terms of how, who, what, and when they can be received/achieved. Recognition is personalized and based on what employees value. Rewards and recognition are aligned around behaviors associated with the organization's core values.</t>
  </si>
  <si>
    <t>Recognition programs are in place, but are a mixture of entitlements and programs that are clearly tied to performance. Some evidence of informal recognition practiced throughout the organization.</t>
  </si>
  <si>
    <t>Rudimentary reward and recognition programs in place, limited to a few traditional-type programs. They have tended to become entitlements which appear to do little in terms of incentivizing passionate employee engagement. Employees are not recognized for their performance. If there are rewards, they have no meaning - entitlement.</t>
  </si>
  <si>
    <t>The organization welcomes diversity and actively fosters an inclusive workplace culture.  Inclusion, Equity and Diversity (IE&amp;D) is seen as key to business strategy, creativity, and innovation. Leadership positions reflect the demographic make-up of the people who work in the organization. The workforce reflects the demographic make-up of local communities. Employee hiring practices actively seek diversity in backgrounds, race, and other relevant factors. No one is discriminated against due to their ethnic background, religous practices, race, or gender. Professional development, mentoring, networking, and collaboration opportunities exist to encourage development and sharing of diverse backgrounds and experiences. The organization clearly believes when employees can safely bring their whole selves to work every day, they think deeper, ask more thoughtful questions, and become leaders of change. Personal annual performance reviews on equity related to, but not limited to, pay, gender, race, sexual orientation are done. Measurements over a multi-year period show progress and accomplishment trends.</t>
  </si>
  <si>
    <t>IE&amp;D strategy has been developed and deployment has begun. The leadership team is managing their progress towards specific goals. Leadership team at first and second degree levels reflect the demographic make-up of the people who work in the organization. A meaningful training &amp; development program on IE&amp;D practices has been developed and sessions are attended by a broad spectrum of employees. The organization is experimenting with ways to become more diverse and make training sessions more meaningful.</t>
  </si>
  <si>
    <t xml:space="preserve">Development of an IE&amp;D strategy is in the early stages. Oranizational leadership is in the early stages of figuring out what types of diversity/inclusion they should target (such as veterans group, women in leadership, ethnic/racial backgrounds, etc.). A training &amp; development program framework has been defined, but not yet fully tested or deployed. Nothing has been defined or done.
 </t>
  </si>
  <si>
    <t>The compliance portion of the safety program is well developed and showing year over year positive results. Continuously improving safety culture (such as employee based safety committees, safety improvement programs, safety gemba walks, safety kaizen events, etc.) in place and metrics show year over year positive results. Clear evidence is present that ergonomics (office &amp; operations) are strongly considered in the design of work and workspaces, and "near misses" are consistently mined as opportunities for improvement. The employee base is engaged and shows clear ownership of safety program.</t>
  </si>
  <si>
    <t>Compliance safety program is well organized and effective. Some attention has been given to proactive ergonomic improvement in the design of work and workspaces. Near misses are inconsistently captured as an opportunity for improvement. Elements of a continuous improvement safety program are in discussion. Some engagement of employees in defining safe working practices.</t>
  </si>
  <si>
    <t>Safety based on compliance to regulations.  Safety programs are minimal and measures are  compliance-based required metrics. Clear examples of poor ergonomics and/or safety problems as you walk through the processes and the compliance metrics reflect this lack of safety focus. Safety manager owns safety and there is little or no employee engagement.</t>
  </si>
  <si>
    <t>The company is committed to contributing to the creation of a sustainable, low-carbon future, while ensuring the security of present and future energy supplies. Reducing carbon emissions while securing future energy supplies is a significant challenge.The company has a strategy to address global climate change and reduce carbon footprint; you work with employees and suppliers to reduce the environmental impact of your operations.</t>
  </si>
  <si>
    <t xml:space="preserve">An initiative to decrease energy use in operations exists. Some evidence is presented showing that operational use of energy is decreasing or that energy usage per unit is decreasing. Carbon neutral is starting to be discussed and some resources may be being applied to improve energy efficiency and waste streams. The company is decreasing energy from fossil fuels sources. </t>
  </si>
  <si>
    <t xml:space="preserve">Energy usage or other natural resource usage measures are not decreasing and may be increasing. Energy usage has no clear priority other than as a line item in expenses. Little or no attention is given to reducing carbon footprint and perhaps to energy usage or other natural resource usage. If they know at all, energy from fossil fuels is increasing, not decreasing. No attention is given to reducing their carbon footprint.
</t>
  </si>
  <si>
    <t>The company recognizes and reflects the principles of the ndustrial Internet of Things (IoT) in areas related to safety systems. This is evidenced by the existence of specific operating procedures to manage the physical operator-machine interface (such as cobots, autonomous mobile robots); expansion of safety systems to include environmental issues, management of hazardous materials, and the use of sensor-based technologies to gather data for managing worker health and safety. Overall, the company is using the IoT to analyze, predict, and generally support decision-making in the area of EHS.</t>
  </si>
  <si>
    <t>The company has started an EH&amp;S system and has formed a dedicated team focused on safety improvement. The system includes safety training, not only compliance training but also plant equipment safety training and continued focus through safety talks. Safety issues trend down and close calls are also adressed. The company is focused aslo on associate health and wellness.</t>
  </si>
  <si>
    <t>The company is stable but does not focus on emplolyee health and wellness. The company only focuses on regulatory compliance. The company has no focus on envionmental safety and wellness, and the continued incedences show that there are poor countermeasures. The team only reacts to issues.</t>
  </si>
  <si>
    <t>The company has dedicated resources employed in an active technology scouting and evaluation process. Researching and benchmarking have become a strategic and sustainable practice. Technology scouting activity is also used as a development activity to broaden employee skills, stay current, and lead.  Before purchasing technology, the company follows an evaluation and pilot process, detailed ROI analysis, life cycle analysis, value stream improvement plan, and  sustainability analysis. Implementation is completed and integrated into company using clear, standard processes.</t>
  </si>
  <si>
    <t>The company has no or few resources employed in an active technology scouting and evaluation process. Researching and benchmarking are not a strategic and sustainable practice. Before purchasing technology, the company follows an evaluation and pilot process, detailed ROI analysis, life cycle analysis, value stream improvement plan, and sustainability analysis. Implementation is not completed and integrated into company using clear processes. No resource or process.</t>
  </si>
  <si>
    <t>The company continually evaluates and carefully selects appropriate state-of-the-art manufacturing technology to reduce waste and improve overall efficiency. In addition, the company stragtegically invests in advancing technology to stay current and ahead of their competition. Examples of new technology include, but are not limited to: robotics, additive mfg.– 3D printing, lasers, Inspection, automation, augmented reality,and other industry 4.0 new developments. Technology has created significant savings and is a key strategy for the company to meet customer needs and stay ahead of its competition.</t>
  </si>
  <si>
    <t>The company has some or sporadic resources employed in an active technology scouting and evaluation process. Researching and benchmarking are used, not a strategic and sustainable practice. Before purchasing technology, the company follows an evaluation and pilot process, detailed ROI analysis, life cycle analysis, value stream improvement plan, and  sustainability analysis. Implementation is completed and integrated into company using various processes.</t>
  </si>
  <si>
    <t>The company is using some state-of-the-art manufacturing technology to reduce waste and improve overall efficiency. Examples of new technology include, but are not limited to: robotics, additive mfg –3D printing, lasers, inspection, automation, augmented reality, and other Industry 4.0 new developments. Technology has limited savings or impact and is still being evaluated as a strategy for the company to meet customer needs and stay ahead of its competition.</t>
  </si>
  <si>
    <t>The company is not using state-of-the-art manufacturing technology to reduce waste and improve overall efficiency. The company is clearly behind their competition and industry benchmarks. Examples of new technology include, but are not limited to: robotics, additive mfg.–3D printing, lasers, inspection, automation, augmented reality, and other industry 4.0 new developments. Technology has no savings or impact and is not being evaluated as a strategy for the company to meet customer needs and stay ahead of its competition. No state-of-the-art manufacturing technology, no strategic plan for technology.</t>
  </si>
  <si>
    <t>The company uses data/analytics technology appropriately to connect people with information and alerts in real time, resulting in actions that promote proactive investigation and prevention of problems from occurring. Data and analytics technology is also used to optimize purchasing, supply chain, logistics, quality, engineering, etc. Also, the use of data/analytics technology results in actions that improve productivity, quality, safety, delivery, engagement, and other key performance metrics. Systems are connected for ease of use in data collection and analysis.</t>
  </si>
  <si>
    <t>The company uses a limited amount of data/analytics technology to connect people with information and alerts in real time, resulting in actions that promote proactive investigation, and prevention of problems from occurring. Data and analytics technology is sometimes used to optimize purchasing, supply chain, logistics, quality, engineering, etc. Also, the use of data/analytics technology sometimes results in actions that improve productivity, quality, safety, delivery, engagement, and other key performance metrics. Systems are partially connected for ease of use in data collection and analysis.</t>
  </si>
  <si>
    <t>The company does not or rarely uses data/analytics technology to connect people with information and alerts in real time, resulting in actions that promote proactive investigation and prevention of problems from occurring. Data and analytics technology is not used to optimize purchasing, supply chain, logistics, quality, engineering, etc. Also, the use of data/analytics technology inconsistently results in actions that improve productivity, quality, safety, delivery, engagement, and other key performance metrics.  Systems are not connected for ease of use in data collection and analysis.
(F) Not using big data and analytics, not applied in operations, Supply Chain, Quality to drive optimization and improvement.</t>
  </si>
  <si>
    <t>The company uses technology to onboard, train, and develop their people, resulting in an acceleration of employee capabilities,  improved productivity, and job satisfaction. Technology is also used to improve communication within the company and provide forums for discussion, idea generation, and improvement. Employees are recognized for applying new methods, tools, and modern technology to drive business performance.</t>
  </si>
  <si>
    <t>The company sometimes uses technology to onboard, train, and develop their people, resulting in an acceleration of employee capabilities, improved productivity, and job satisfaction. Technology is sometimes used to improve communication within the company and provide forums for discussion, idea generation, and improvement. Employees are not always recognized for applying new methods, tools, and modern technology to drive business performance.</t>
  </si>
  <si>
    <t>The company does n use technology to onboard, train, and develop their people, resulting in an acceleration of employee capabilities,  improved productivity, and job satisfaction. Technology not often used to improve communication within the company and provide forums for discussion, idea generation, and improvement. Employees are not recognized for applying new methods, tools, and modern technology to drive business performance. Not using technology to train, on-board, develop, and commnicate with employees or applying technology to drive people and business performance.</t>
  </si>
  <si>
    <t>The majority of employees continuously and successfully engage in the reduction and elimination of waste, particularly overproduction. Strong daily management and visual management systems enable fast and easy identification of abnormalities. Root causes are identified and mitigation action is taken. Evidence that these systems are reviewed and improved upon regularly.</t>
  </si>
  <si>
    <t>Reasonable efforts used to make it easier to identify abnormalities, but challenges still exist. Meaningful elimination of overproduction, over processing, wait times, excess motions, defects, etc. Reducing transport times. There is evidence that these systems are reviewed and improved upon regularly.</t>
  </si>
  <si>
    <t>Trying to make it easier to identify abnormalities, but efforts still in the early stages. Activities underway to reduce overproduction, over processing, wait times, excess motions, defects and transport times. There is evidence the organization is trying to do this more effectively. Employees do not know what waste is defined as and there are no activities to reduce waste.</t>
  </si>
  <si>
    <t>Delivery is a) on time, b) in full, and c) with zero defects (shipping errors) as defined and measured by internal and external customers. When problems arise, systematic problem-solving is used to address them as they occur. Leadtimes are measured, continuously improved, and superior against comparable standards.</t>
  </si>
  <si>
    <t>OTD is consistent and at a high level. Shipping errors are minimal and are measured and followed up within the quality system in a reasonable time frame.</t>
  </si>
  <si>
    <t>OTD is sporadic or below industry standards of performance; shipping errors exist and don't typically drive root cause problem solving when they occur. Employees are not aware of the companies OTD performance and there is not action to improve.</t>
  </si>
  <si>
    <t>Every function and level practices quality at the source by ensuring associates never a )accept a defect, b) create a defect, and c) pass on a defect to the next operation. Wherever possible, clear evidence of poka-yoke (mistake-proofing) devices and techniques have been installed to eliminate errors that could lead to defects. Process quality is recognized as the precursor to outcome quality. Work in process (WIP) and finished goods products are shipped to customers, both internal and external, virtually defect free. Identification of abnormality is resolved in real time and celebrated.</t>
  </si>
  <si>
    <t>Some movement toward quality at the source, perhaps by allowing employees to check their own work based on clear good/no good standards. Some familiarity with the concept of poka-yoke and a few examples of poka-yoke (mistake-proofing) methods have been put in place to eliminate errors that could lead to defects. Occasional quality issues will arise with final products.</t>
  </si>
  <si>
    <t>Definition of quality is not consistent between employees and/or departments. Errors and defects are fixed as individual problems with little attention being paid to fixing the overall process. Inspection is considered to be a viable solution to quality problems. Quality is reactive only and clear processes do not exist.</t>
  </si>
  <si>
    <t>Material (raw, work in process, etc.) status is clearly indicated via location, quantity, usage, etc. Material flow is effectively managed using pull mechanisms. Kanban, if utilized, provides effective information and physical material control to facilitate uninterrupted flow. Levels are regularly adjusted as conditions change. Increased material flow velocity is evident.</t>
  </si>
  <si>
    <t>Raw material, kanbans, and work-in-process inventories have locations, and at least the planning group can explain the rationale for these levels. Cycle counting is being done; not full inventories.</t>
  </si>
  <si>
    <t>No set locations for inventory. People frequently need to look for parts or components. Raw materials are mixed, not identified, and there is no trigger to reorder.</t>
  </si>
  <si>
    <t>Finished goods inventory status is clear at a glance.  When replenishment is triggered, replenishment is timely and competitive. There is clear evidence of efforts to reduce the need for finished goods inventory. There is a clear understanding of how much finished inventory is on-hand and why it exists.</t>
  </si>
  <si>
    <t>Finished goods inventories are fairly well organized although levels still may not be clear at a glance. There is a limited understanding of how much finished inventory is on-hand and why it exists.</t>
  </si>
  <si>
    <t>There has been little or no logical effort to reduce on-hand quantities of finished goods. Some finished goods have been in inventory for greater than 2 years. There is no process to rightsize finished goods.</t>
  </si>
  <si>
    <t>Materials and information are delivered in a timely way and easily accessible to people doing the work. Material and information areorganized in a manner that reduces stress and strain for operators and allows them to remain primarily focused on value-added work. Clear visual pull signals are in place. Material handling is conducted using lean principles (pre-established routes, pickup times, standard work, etc.) as opposed to on an ad-hoc basis.</t>
  </si>
  <si>
    <t>Material and information are somewhat organized in a manner that reduces stress and strain for operators. Some attention has been given to developing processes that allow operators to stay focused on value-added work.</t>
  </si>
  <si>
    <t>Material or information pushed to the next operation at the convenience of the delivering department. Little or no consideration given to presenting material or information in a way that meets the next user's needs. Employees stop production to retrieve materials. No material handlers.</t>
  </si>
  <si>
    <t>Standardized work is understood to be the best known way known today to do a job. Standardized work is followed 100% of the time. Staffing and standardized work combinations are intentionally adjusted as demand changes.  Standardized work includes takt time, work sequence, and defined WIP levels (standard work in process levels; SWIP). Evidence exists that standardized work is routinely assessed and improved. Standardized work is used throughout the organization for all functions and processes, and is designed to enable high levels of takt time attainment/customer demand.</t>
  </si>
  <si>
    <t>Job procedures may exist, but no effective use of standard work to routinely identify and readily use best practices for doing work. Considerable variation between ways different employees do the same job. Standard work does not exist.</t>
  </si>
  <si>
    <t>Information and materials are pulled through the entire supply chain based on real customer demand. Sequence pull from a pre-determined location (or locations) and associated replenishment triggers to meet takt and customer demand is also acceptable.</t>
  </si>
  <si>
    <t>Pull can be seen and some form of kanban used in most areas; continuous improvement of the pull processes is being done.</t>
  </si>
  <si>
    <t>System is primarily push (still making and moving  batches of items), with considerable expediting on a daily basis. No processes in place for triggering pull. Piles of material or lack of material is obvious.</t>
  </si>
  <si>
    <t>Information, material, and production (people) flow is synchronized to match customer demand/takt time. Deviation from takt time is recognized as a need for temporary and/or permanent corrective action.</t>
  </si>
  <si>
    <t>Steps are being taken to start synchronizing flow of material and information to meet internal and external customer needs in some areas. People in the organization understand and can articulate the role takt time should play in the design of work schedules and staffing levels.</t>
  </si>
  <si>
    <t>Does not use the concept of takt time to set production rate or surface problems. Push systems in place, generally with batch processing practiced. No idea what takt time means with frequent scheduling, interruptions, and expedites.</t>
  </si>
  <si>
    <t>Initial attempts being made to level workloads for some parts of the operation.</t>
  </si>
  <si>
    <t>Production schedules based on MRP forecast with daily adjustments for orders that need to be expedited. Typically manufacture some products not immediately needed by customers on a daily basis. Level loading does not exist.</t>
  </si>
  <si>
    <t>Site has looked at ways to reduce maintenance requirements in equipment (ex: via equipment design and specification). Consideration has been given to preventive maintenance (PM) so that it is both condition-based and calendar-based, as appropriate. The company has explored and developed appropriate maintenance prevention (MP) modifications, where appropriate. Autonomous maintenance efforts are in place where appropriate (through autonomous maintenance teams or operators performing some PM activities as opposed to maintenance completing all PM).</t>
  </si>
  <si>
    <t>Equipment preventative maintenance programs are emerging in some areas, and some effort is made to include operators in daily cleaning/checking of equipment. Awareness exists of OEE but it is not actively or consistently used for driving throughput.</t>
  </si>
  <si>
    <t>Equipment preventative maintenance programs are minimal; most maintenance is focused on addressing current issues/breakdowns. There is no significant involvement by operators in maintenance activities and it is common to "run to failure."</t>
  </si>
  <si>
    <t>Extensive and meaningful visual controls and appropriate escalation processes are in place. Abnormalities are addressed immediately by associates controlling the process. Associates easily understand how they are doing against daily goals.</t>
  </si>
  <si>
    <t>Visual controls are in place and starting to capture what is important. Operators are aware of current status based on visual indicators. But the information is inconsistently used to create immediate awareness of issues.</t>
  </si>
  <si>
    <t>Visual boards are posted with traditional metrics. They are not driving behavioral change or immediate corrective actions. Workarounds are still the norm for dealing with issues. Visual boards do not exist to see current conditions.</t>
  </si>
  <si>
    <t>The business is optimized relative to value streams inclusive of procurement and customer delivery. Value stream mapping is the language utilized for planning and execution. Current state value streams are mapped, future states are defined, and improvements are planned and executed on a regular basis (that is, VSMs should be revisited continuously). End-to-end teams are working to achieve common objectives.</t>
  </si>
  <si>
    <t>Value streams have been mapped and some movement has taken place to have better alignment with key customer groups served. A model line has been established with a clear understanding of the quotation to cash for customers served. Some actions have been taken as a result of the value stream work, but most of the organization still operates in a traditional way.</t>
  </si>
  <si>
    <t>Some value stream mapping has been done, but operations and external support departments still largely operate in functional silos. Some cooperation/collaboration, but complete alignment across functional responsibility areas is a major challenge. Company has never used value stream mapping.</t>
  </si>
  <si>
    <t>Continuous workplace organization is a cultural expectation and there is a clear understanding of the relationships to waste identification and reduction. 5S actions focus more on making it easier to see interruptions to flow and identify abnormalities, more so than housekeeping. There is evidence that systems are reviewed and improved upon regularly. 5S activities are owned and managed by employees who see real benefits in using those practices.</t>
  </si>
  <si>
    <t>Widespread understanding of 5S, though not always sustained; 5S audits are in place. 5S actions focus may still be seen by some employees as having a "good housekeeping" focus as opposed to enhancing productivity.</t>
  </si>
  <si>
    <t>Some understanding of 5S principles but it is done on an inconsistent basis.  It is very hard to visually tell if there is a problem or an abnormality as people are quite busy doing work. Employees have not been trained on 5S and a 5S process does not exist.</t>
  </si>
  <si>
    <t>Changeover/set-up activities facilitate small batch or one-by-one schedules of production volume, mix, and sequence; demand is matched with minimal customer waiting and WIP. Progress is evident toward achieving single-minute changeovers. Changeover/set-up is a component of process/equipment design. Changeover reduction kaizen activity is a regular part of site continuous improvement activities.</t>
  </si>
  <si>
    <t>Changeover/set-up times have improved, but still take significant time. Complex changeovers not always orchestrated to happen in a timely way (wait time exists).</t>
  </si>
  <si>
    <t>Flow of information, material, and people is easily identifiable. There is evidence that facility modification to facilitate flow has been implemented (that is, minimal monuments). Work area layouts, including feeder/sub-assembly processes, promote flow of material and information tied to customer demand (takt time), and minimize transit and other forms of waste. Batch processes have been analyzed and modified to enhance flow.</t>
  </si>
  <si>
    <t>Some changes in work area layouts may have been made to promote flow of material and information and minimize transit and other forms of waste. Work still moves between functional departments with significant batch manufacturing.</t>
  </si>
  <si>
    <t>Work is largely done by departments arranged by function and/or the entire process is spread throughout the facility. Work area layouts are not arranged to promote flow of material and information and minimize transit and other forms of waste.</t>
  </si>
  <si>
    <t>Systems are in place (standardized work, 5S, visual management, etc. to support associates and enhance cross-training effectiveness. Training opportunities span the entire organization and are a key component of associate development. The culture is such that associates expect and are offered regular opportunities for cross-training and personal development. The extent of cross-training allows the all processes to continuously run and not be dependent on a single associate.</t>
  </si>
  <si>
    <t>A few employees are cross-trained, but the practice is not widespread or systematic. Most operators only have the skills to work traditionally (one or two jobs).</t>
  </si>
  <si>
    <t>There is evidence that work is not balanced between operators and/or areas. Workers are specialized within single functional departments and have a limited number of skills they can perform. A few key employees provide some flexibility. There is no record of cross-training, in the system or visually.</t>
  </si>
  <si>
    <t>Support functions who do not work in the company's primary value stream(s) recognize their purpose is to support and optimize the work of direct value-adding associates. All employees continuously engage in the reduction and elimination of waste, particularly overproduction. Strong daily management and visual management maturity enable fast and easy identification of abnormalities. Evidence that these systems are reviewed and improved upon regularly.</t>
  </si>
  <si>
    <t>Some understanding of how the classic 8 wastes apply to business support organizations. In support departments (such as HR, finance, engineering, etc.),  some efforts at waste elimination mostly focused on improvements within the department, with some cross-functional focus. There is evidence the organization is trying to do this more effectively.</t>
  </si>
  <si>
    <t>No clearly aligned understanding of how the classic 8 wastes apply to business support organizations. Support departments (such as HR, finance, engineering, etc.) Office employees have not been trained on waste.</t>
  </si>
  <si>
    <t>The company is clearly focused on consistently delivering customer value. Service is on time, and with zero defects as defined and measured by internal and external customers. When problems arise, root cause analysis eliminates them as they occur. Process cycle times are balanced to meet customer (internal and external) demand without overburdening associates. The organization seeks to reduce the number of decisions required to solve problems.</t>
  </si>
  <si>
    <t>Service levels for support department work activities is consistent and at a high level. Errors are minimal and are measured and followed up within a quality system in a reasonable time frame.</t>
  </si>
  <si>
    <t>Service levels for support department work activities are not really tracked in a meaningful way. Errors exist and don't typically drive root cause problem solving when they occur. No visibility of service errors and no process to improve.</t>
  </si>
  <si>
    <t xml:space="preserve">Every function and level practices quality at the source by ensuring associates never a) accept a defect, b) create a defect, and c) pass on a defect to the next operation. Wherever possible, clear evidence of poka-yoke (mistake-proofing) techniques have been installed to eliminate errors that could lead to defects. Process quality is recognized and the precursor to product quality. Functional outputs are delivered to customers, both internal and external, virtually defect free. Identification of abnormality is resolved in real time and celebrated.  </t>
  </si>
  <si>
    <t>Definition of quality is not consistent between employees and/or departments. Errors and defects are fixed as individual problems with little attention being paid to fixing the overall process. Office employees have no definition of quality for their work. Continuous errors and rework.</t>
  </si>
  <si>
    <t>Some movement toward quality at the source, perhaps by allowing employees to check their own work based on clear "good/no good" standards. Some familiarity with the concept of poka-yoke and a few examples of poka-yoke (mistake proofing) have been put in place to eliminate errors that could lead to defects. Occasional quality issues will arise with deliverables.</t>
  </si>
  <si>
    <t>Information systems are primarily push-based monthly/quarterly forecasts. Insufficient consideration given to impact one department's needs has on other departments. Individual departments in the office are silo-based with no understanding of how they affect internal or external customers.</t>
  </si>
  <si>
    <t>Support functions (HR, IT, legal, R&amp;D, sales, customer service, engineering, etc.) are highly effective at leveling workloads to match work capacity to demand. Extensive collaboration helps avoid overburdening support staff and operations. Organization effectively avoids creation of uneven work flows on a daily basis and avoids month- or quarter-end surges in demand.</t>
  </si>
  <si>
    <t>Leaders in the organization understand importance of better aligning work schedules, staffing, and internal, external customer demand.But coordination between operations, sales, engineering, and other related groups is not always well coordinated.</t>
  </si>
  <si>
    <t>Capacity assumed to be infinite with little consideration given to level loading work within or between departments. Work schedules frequently adjusted to accommodate last-minute expedites. Monthly or quarterly surges in demand a normal occurrence. Overtime is a major problem for the company but only seen by employees as the process. No action is taken to reduce overtime or expedites.</t>
  </si>
  <si>
    <t>Standardized work is part of the business operating system and is understood to be the best known way known today to do a job. Standardized work is followed 100% of the time. Staffing and standardized work are intentionally adjusted as demand changes. Standardized work includes takt time, work sequence, and defined WIP (that is, information) levels (standard work in process levels; SWIP). Evidence exists that standardized work is reviewed and updated as needed. Standardized work is used throughout the organization for all functions and processes, and is designed to enable high levels of takt time attainment/customer demand.</t>
  </si>
  <si>
    <t>Job procedures may exist, but no effective use of standard work to routinely identify and readily use best practices for doing work. Considerable variation between ways different employees do the same job with each employee individually deciding how to best do the work based on their training. Office employees have no standard work, process maps, or work instructions. Individual head knowledge only.</t>
  </si>
  <si>
    <t>Extensive and meaningful visual controls and appropriate escalation processes are in place. Abnormalities are infrequent and are addressed immediately by associates controlling the process. Associates easily understand how they are doing against daily goals.</t>
  </si>
  <si>
    <t>Visual controls are in place and starting to capture what is important. People are aware of current status based on visual indicators. But the information is inconsistently used; typically need to wait until time is available to address issues.</t>
  </si>
  <si>
    <t>Visual boards are posted with traditional metrics. They are not driving behavioral change or immediate corrective actions. Workarounds are still the norm for dealing with issues. No visual boards for the office. No measures of performance tracked or monitored.</t>
  </si>
  <si>
    <t>The business is managed in value streams inclusive of procurement and customer delivery. Value stream mapping is the language utilized for planning and execution. Value streams are mapped and future states are executed on an ongoing basis (that is, VSMs should be revisited continuously).  End-to-end teams are working to achieve common objectives.</t>
  </si>
  <si>
    <t>Key business processes mapped with implemented future states based on key lean principles. Some movement has taken place to have better alignment with key customer groups served. Some actions have been taken as a result of the value stream work but most of the organization still operates in a traditional way.</t>
  </si>
  <si>
    <t>Some value stream maps created for key business processes with implemented future states. But operations and external support departments still largely operate in functional silos. Some cooperation/collaboration, but complete alignment across functional responsibility areas is still a challenge. No value streams exist.</t>
  </si>
  <si>
    <t>Some understanding of 5S principles but it is done on an inconsistent basis. It is very hard to visually tell if there is a problem or an abnormality as people are quite busy doing work. No understanding of 5S in the office. No 5S process.</t>
  </si>
  <si>
    <t>Flow of the work product of each value stream information and people is easily identifiable. There is evidence that facility modification to facilitate flow has been implemented (that is, minimal monuments). Work area layouts, including feeder/sub-assembly processes, promote flow of information tied to value stream needs, and minimize searching and other forms of waste. Batch processes have been analyzed and modified to enhance flow.</t>
  </si>
  <si>
    <t>Some changes in work area layouts may have been made to promote information flows and minimize transit and other forms of waste. Work still moves between functional departments with significant batching of information. Attempts underway to take into account other work groups needs for timeliness, format and ease of use. Information being made easier to find.</t>
  </si>
  <si>
    <t>Work is largely done by departments arranged by function and/or the entire process is spread throughout the facility. Work area layouts are not arranged to promote flow of information and minimize search time and other forms of waste.</t>
  </si>
  <si>
    <t>Systems are in place (standardized work, 5S, visual management, etc.) to support associates and enhance cross-training effectiveness. Training opportunities span the entire organization and are a key component of associate development. The culture is such that associates expect and are offered regular opportunities for cross-training and personal development. The extent of cross-training allows the all processes to continuously run and not be dependent on a single associate.</t>
  </si>
  <si>
    <t>A few employees are cross-trained but the practice is not widespread or systematic. Most operators only have the skills to work traditionally (one or two jobs). Work procedures may be in place and be mistaken for standardized work.</t>
  </si>
  <si>
    <t>There is evidence that work is not balanced between operators and/or areas. Workers are specialized within single functional departments and have a limited number of skills they can perform. A few key employees provide some flexibility. High risk if someone is absent. No cross-training or written standards.</t>
  </si>
  <si>
    <t>Key stakeholders are clearly identified and their requirements are considered in the product and/or process design cycle. Design cycle time improvement is a key metric. The various functional groups involved in designing, procuring, making, and selling new products actively talk to one another early in the cycle, and actively collaborate throughout the complete cycle of getting a new product/process ready for implementation. Project charters (what is the problem/opportunity statement) linking to a customer, business and how it relates to other opportunities their priority level. Design understands product issues based on factory metrics/data and proactively works with the manufacturing site to solve problems before seen by customers.</t>
  </si>
  <si>
    <t>Key stakeholders are identified and considered in the product and/or process design cycle to some degree. Leaders are aware of design cycle time; it focuses more on the design portion of the process rather than a total cost perspective. The various functional groups involved in designing, procuring, making, and selling new products talk to one another early in the cycle, but coordination/collaboration is somewhat uneven and fluctuates.</t>
  </si>
  <si>
    <t>Product and/or process design cycle is long and very linear with limited identification of stakeholder requirements. One department does their work and then they hand off the design information and decisions made to the next department. There is not new product development visibility across departments. No ownership evident.</t>
  </si>
  <si>
    <t>Specific processes are in place to identify and solve new customer problems and pursue breakthrough innovations vs. just incremental improvements. Customers and suppliers are welcome and are frequent active participants in product, service, and process design. A deep and meaningful understanding of the voice of the customer; it's a key driver throughout product and process design efforts.</t>
  </si>
  <si>
    <t>Innovation activities primarily focused on incremental improvements. Involvement of customers and suppliers has been initiated and they have some role in the design process. Product and service design teams are clear that the voice of the customer should be a key driver throughout product and process design and development efforts, though this goal is not fully realized yet. Supplier involvement is somewhat ad hoc.</t>
  </si>
  <si>
    <t>Customers and suppliers are not normally participants in the design process and a validated voice of the customer is not a big consideration in the product and process design and development efforts. External design is only based on internal understanding. There is no process for voice of the customer or supplier.</t>
  </si>
  <si>
    <t>There is routine use of time reduction and quality verification tools such as quality function deployment (QFD), design for manufacturing and assembly (DFMA), variety reduction, use of common parts, modularity, benchmarking, cross-functional/co-located design teams, etc. The product development teams use rapid prototyping, models, or mock-ups where applicable for high-speed learning and communication (communication among the product development team, management, suppliers and/or customers). Where appropriate use these tools to help minimize total product cost and reduce time to market.</t>
  </si>
  <si>
    <t>There is growing use of or experimentation with tools such as QFD, DFMA, variety reduction, use of common parts, modularity, benchmarking, cross-functional/co-located design teams, etc. The connection between these techniques and the ability to cut total product cost and reduce time to market is recognized.</t>
  </si>
  <si>
    <t>Product and process design teams are not familiar with or are not using tools such as QFD, DFMA, variety reduction, use of common parts, modularity, benchmarking, cross-functional/co-located design teams, etc. to help minimize total product cost and reduce time to market  Designs are largely based on inputs from sales and engineering expertise. No standard design tools exist for development.</t>
  </si>
  <si>
    <t>Supply decisions are made on the basis of total customer cost (landed cost). There is evidence of strong and consistent supplier partnering involving all functions in the organization. A formal supplier review process is actively used to manage qualified supplier lists and strategic supplier lists.</t>
  </si>
  <si>
    <t>Rationale for supply decisions is starting to change, moving toward the concept of total customer cost as opposed to a focus on lowest piece price. There is more emphasis starting to be placed on supplier partnering within the organization.</t>
  </si>
  <si>
    <t>Supply decisions are made on the basis of part cost and there might be evidence of adversarial relationships with suppliers. No processes or standards exist for purchasing or for supplier management.</t>
  </si>
  <si>
    <t>Efforts are made to help suppliers improve their processes and joint problem-solving efforts or improvement teams  are common. Supplier metrics are performance indicators and active triggers for joint improvement efforts. Evidence of favorable impact from joint improvement efforts is regularly reviewed. Highly reliable suppliers are identified and certified for high-trust/low-waste processes (blanket P.O., lineside delivery, dock-to-stock, etc.) and most key suppliers are certified.</t>
  </si>
  <si>
    <t>There are examples of joint process improvement activities between customers and suppliers,and the efforts are expanding beyond purchasing to include other functions in the organization. Supplier metrics, although somewhat traditional, are in place and shared with suppliers regularly in order to impact on supplier quality, cost, and delivery outcomes.</t>
  </si>
  <si>
    <t>There is little or no feedback or information sharing with suppliers other than quality or delivery issues. Supplier delivery and quality results are tracked but no formal processes exist for collaborative improvement actions. Normal practice is to have multiple suppliers for the same part and to engage in pressuring of suppliers to outbid one another. There are no measures of supplier performance and no processes for helping suppliers improve.</t>
  </si>
  <si>
    <t>Pull-based systems have been extended to suppliers and there is evidence of working with suppliers to streamline the flow of material and information between the organization and its suppliers. Customer demand information is directly shared with suppliers and there is an integrated supply chain from customer to supplier. Two-way information is communicated quickly and proactively. Few shipments are late or require premium freight to be delivered on-time. Metrics demonstrate improvement.</t>
  </si>
  <si>
    <t>Some experimentation with pull-based systems with suppliers may have occurred. Those in management roles in the procurement and planning areas understand the need to improve the flow of material and information between the organization and its suppliers.</t>
  </si>
  <si>
    <t>Expedites and reschedules with suppliers are common and ordering is largely based on forecast or material requirements planning (MRP) / enterprise resource planning (ERP). There are no pull-based systems in place with suppliers.</t>
  </si>
  <si>
    <t>Internal first pass yields are very good, and scrap levels are very minimal (low). Both of these measures (rolled throughput yield-RTY, first-time-through-FTT), or others) show meaningful improvement year over year.</t>
  </si>
  <si>
    <t>Internal first pass yields are pretty good. Scrap levels are fairly good. Both these measures show some improvement year over year.</t>
  </si>
  <si>
    <t>Internal first pass yields and scrap levels are sporadic. Internal first pass yields and scrap levels are very low or not measured.</t>
  </si>
  <si>
    <t>The company has a systematic process to develop deep insights into customer problems, wants, and needs.There is a pro-active effort to understand customer requirements and this information is communicated widely to employees. Customer loyalty metrics like net promoter score or some other meaningful indicators are actively used to surface and address issues. Customer loyalty is at a very high level and increasing on a year-to-year basis.</t>
  </si>
  <si>
    <t>There are some programs in place to ensure the organization understands customer requirements and to communicate them to employees, but the linkages between requirements and day-to-day decision making are not always clear. Customer satisfaction measures get used but it is not clear how they impact decision making or improvement actions.</t>
  </si>
  <si>
    <t>There is little or no formal analytical effort to understand customer requirements. Surveys might measure customer satisfaction but the information does not appear to drive key decision making or improvement actions. There is no process in place to measure customer satisfaction and complaints are extreme.</t>
  </si>
  <si>
    <t>Processes are in place to discover the root causes of quality issues. Corrective actions almost always take care of problems in a timely way. Quality is at or positively beyond Six Sigma levels of performance.</t>
  </si>
  <si>
    <t>Processes are in place to discover why quality is poor and to identify corrective actions for improvement, but results are somewhat inconsistent. Trends show year-to-year improvement.</t>
  </si>
  <si>
    <t>Quality issues get addressed as an individual problem. Quality inconsistent from year-to-year. No focus on fixing the process or consistent application of root cause analysis.</t>
  </si>
  <si>
    <t>Customer warranty claims and rejects are virtually nonexistent. Customer rejects are very low and have been declining year over year unless already at zero.</t>
  </si>
  <si>
    <t>Customer rejects are addressed as an individual problem. Rejects do not get analyzed in a meaningful way to solve recurring problems or to address process improvement actions.</t>
  </si>
  <si>
    <t>Value added per employee is very high and shows year over year improvement.</t>
  </si>
  <si>
    <t>Value added per employee is very good and shows some year over year improvement.</t>
  </si>
  <si>
    <t>Value added per employee is poor and shows a flat or declining trend. There is no measurement of value added per employee.</t>
  </si>
  <si>
    <t>Days on hand of inventory is very low and inventory turnover numbers are among the very best in the industry.</t>
  </si>
  <si>
    <t>Days on hand of inventory is high and inventory turnover numbers are among the lowest in the industry. There is no process to measure and understand the amount of inventory on hand or inventory turns.</t>
  </si>
  <si>
    <t>Continuous improvement is generally considered before adding new plant or equipment. Capacity is added in small increments.</t>
  </si>
  <si>
    <t>Continuous improvement is frequently considered before adding new plant or equipment, although capacity may still be added in good-size chunks when needed.</t>
  </si>
  <si>
    <t>Current needs are considered and calculated but capacity is added in big chunks and space needs are generally always expanding. Continuous improvement is not considered before adding new plant or equipment or staff.</t>
  </si>
  <si>
    <t>OTD (on-time delivery) is very high and has shown year over year improvement unless at 100%. On-time schedule attainment metrics are based on original customer request dates.</t>
  </si>
  <si>
    <t>OTD is very good and has shown some year over year improvement. Measures for OTD have evolved from "promised date" to "customer request date."</t>
  </si>
  <si>
    <t>OTD is poor or declining year over year. Measures for OTD are based on "promised date". It is seen as acceptable to schedule work at the convenience of the plant's processes.</t>
  </si>
  <si>
    <t>There is evidence that order lead times have been dropping year over year.</t>
  </si>
  <si>
    <t>There is some evidence that order lead times have improved (less time) in the past couple of years.</t>
  </si>
  <si>
    <t>There is evidence that order lead times have been staying the same or taking more time year over year. There is no process to track, update, or improve lead times.</t>
  </si>
  <si>
    <t>Costs for premium freight, inbound or outbound, are significant and have been flat or trending up year over year. There is no process to evaluate and improve freight costs.</t>
  </si>
  <si>
    <t>Parts shortages and/or stock outs are infrequent or nonexistent and related measures show year over year improvement unless zero.</t>
  </si>
  <si>
    <t>Costs for premium freight, inbound or outbound, are average or better, and there has been some decline in these costs year over year.</t>
  </si>
  <si>
    <t>Parts shortages and/or stock outs are frequent and expediting and hot lists are common. There is no focus or process to improve parts shortages.</t>
  </si>
  <si>
    <t>EBIT is increasing year over year and is at a level that exceeds industry average.</t>
  </si>
  <si>
    <t>EBIT is flat year over year and generally at a level that is below industry average. EBIT is decreasing year over year.</t>
  </si>
  <si>
    <t>Operating income on manufacturing assets is very high and trending upward year over year.</t>
  </si>
  <si>
    <t>Operating income on manufacturing assets is flat year over year. Operating income on manufacturing assets is trending downward year over year.</t>
  </si>
  <si>
    <t>Generally, market share is growing and sales are increasing.</t>
  </si>
  <si>
    <t>Market share is stagnant and sales are flat. Market share is declining and sales are decreasing or the company has no concept of their market share relative to their relevant territories.</t>
  </si>
  <si>
    <t>Generally, market share is being maintained or growing at least slightly, and sales are stable or on the increase.</t>
  </si>
  <si>
    <t>Describe the plant's policy deployment process, such as hoshin kanri planning, strategic planning, etc. What is the scope and level of the plant’s cascading of policy, goals, strategies, and action plans for both the shop floor and the front office?</t>
  </si>
  <si>
    <r>
      <t>E</t>
    </r>
    <r>
      <rPr>
        <b/>
        <sz val="16"/>
        <color theme="3" tint="-0.249977111117893"/>
        <rFont val="Calibri"/>
        <family val="2"/>
      </rPr>
      <t>xplain the key methods the company uses to clarify goals, define strategies, identify problems, and develop countermeasures. Outline the role and relationship of leadership and all associates in achieving company goals and objectives. Describe your system of outlining expectations and follow-up with all plant and site personnel.</t>
    </r>
  </si>
  <si>
    <t>Explain how you utilize standard work in your management approach, including going to the gemba to learn what is really happening. Describe your system of outlining expectations and follow-up with all plant and site personnel.</t>
  </si>
  <si>
    <t>Describe your plant's continuous improvement program to achieve the policy deployment plan. Outline the role and relationship of leadership and all associates in achieving company goals and objectives.</t>
  </si>
  <si>
    <t>Describe how leadership promotes self-reflection to improve leadership skills and show respect for people. Describe how the plant ensures leaders and managers practice effective communication, listening, and building relationship skills.</t>
  </si>
  <si>
    <t>List efforts being used to achieve a high level of employee engagement. Describe how you have changed your organization to better align for creating value across different departments and work groups.</t>
  </si>
  <si>
    <t>Describe your plant's problem-solving process, including the role of teams within it and how improvement ideas are actively solicited. What is the role of manufacturing associates and front office personnel in achieving kaizen or continuous improvement? Describe how skills related to improvement and teamwork are included in employee job requirements.</t>
  </si>
  <si>
    <t>Describe your strategic and tactical plan for diversity and inclusion.</t>
  </si>
  <si>
    <t>Describe your safety program, including efforts to ensure ergonomic safety. Describe your system of outlining expectations and follow-up with all plant and site personnel regarding safety. How are you improving your safety program? Report your safety record for the past three to five years:</t>
  </si>
  <si>
    <t>Describe your plant's approach in regards to technology - scouting and evaluation - the cultural approach.</t>
  </si>
  <si>
    <t>Describe your plant's approach in regards to manufacturing technology.</t>
  </si>
  <si>
    <t>Describe your plant's approach in regards to Big Data and analytics.</t>
  </si>
  <si>
    <t>Describe your plant's approach in regards to people and technology.</t>
  </si>
  <si>
    <t>(Muda) Describe all efforts to identify and eliminate all forms of waste on the shop floor.</t>
  </si>
  <si>
    <t>(Mura) Describe all efforts to identify and eliminate al forms of unevenness, fluctuation, and variation on the shop floor.</t>
  </si>
  <si>
    <t>(Muri) Describe all efforts to identify and eliminate all forms of overburdening people and machines on the shop floor.</t>
  </si>
  <si>
    <t>(Muda) Describe all efforts to identify and eliminate all forms of waste in the front office.</t>
  </si>
  <si>
    <t>(Mura) Describe all efforts to identify and eliminate al forms of unevenness, fluctuation, and variation in the front office.</t>
  </si>
  <si>
    <t>(Muri) Describe all efforts to identify and eliminate all forms of overburdening people and machines in the front office.</t>
  </si>
  <si>
    <t>What innovative processes are followed to meet customer expectations? How do you foster an understanding of customer expectations within your total workforce?</t>
  </si>
  <si>
    <t>What processes do you have in place at the highest level to foster breakthrough solutions vs. incremental improvement to meet and/or stay ahead of customer expectations? What innovative processes are followed to reduce costs and increase value to the customer? What do you do in your new product development process to minimize total cost? What is your approach to benchmarking?</t>
  </si>
  <si>
    <t>How do you focus on variety reduction, commonality, and modularity?</t>
  </si>
  <si>
    <t>What is your focus regarding supplier certification? What is your supplier focus for continuous improvement to improve business results? What are your processes to achieve perfection in product and supplier management?</t>
  </si>
  <si>
    <t>Scrap and/or yield rates (planned vs. unplanned).</t>
  </si>
  <si>
    <t>Customer rejects annually (ppm or appropriate industry measurement).</t>
  </si>
  <si>
    <t>Other appropriate quality-related measures that would support the achievement of your policy deployment plan.</t>
  </si>
  <si>
    <t>Other appropriate quality related measures that would support the achievement of your policy deployment plan.</t>
  </si>
  <si>
    <t>Value added per associate or employee (sales minus purchased materials divided by total headcount).</t>
  </si>
  <si>
    <t>Inventory turns - raw, work in process, and finished as appropriate.</t>
  </si>
  <si>
    <t>Other appropriate cost related measures that would support the achievement of your policy deployment plan.</t>
  </si>
  <si>
    <t>Percent on-time and complete shipments.</t>
  </si>
  <si>
    <t>Other appropriate delivery-related measures that would support the achievement of the policy deployment plan.</t>
  </si>
  <si>
    <t>Premium freight costs, including incoming raw material or finished goods shipment (premium freight is abnormal); freight to meet customer demand.</t>
  </si>
  <si>
    <t>Other appropriate delivery -elated measures that would support the achievement of the policy deployment plan.</t>
  </si>
  <si>
    <t>Operating income on manufacturing assets ratio.</t>
  </si>
  <si>
    <t>Technology-Scouting &amp; Evaluation-Culture</t>
  </si>
  <si>
    <t>Supplier Dev and Procurement</t>
  </si>
  <si>
    <t>Value Add/Employee</t>
  </si>
  <si>
    <t>Technology Scouting &amp; Evaluation-Culture</t>
  </si>
  <si>
    <t>Do not enter data on this sheet; it will autopopulate.</t>
  </si>
  <si>
    <t>Bottlenecks technology creates elsewhere (value stream analysis)</t>
  </si>
  <si>
    <t>Value of data vs. just data</t>
  </si>
  <si>
    <t>Preventative maintenance planning</t>
  </si>
  <si>
    <t>Cost breakdown of downtime as a result of technology</t>
  </si>
  <si>
    <t>Strategy deployment</t>
  </si>
  <si>
    <t>Value stream mapping</t>
  </si>
  <si>
    <t>Company vision, mission, values</t>
  </si>
  <si>
    <t>Creating an AIP - annual improvement plan</t>
  </si>
  <si>
    <t xml:space="preserve">Visual management </t>
  </si>
  <si>
    <t>Key performance indicators</t>
  </si>
  <si>
    <t>Gemba leadership</t>
  </si>
  <si>
    <t>Gemba walks</t>
  </si>
  <si>
    <t>Tiered daily management</t>
  </si>
  <si>
    <t>Process mapping</t>
  </si>
  <si>
    <t>Managing resistance to change</t>
  </si>
  <si>
    <t>4M leadership</t>
  </si>
  <si>
    <t>Manufacturing leadership program</t>
  </si>
  <si>
    <t>Morning meetings</t>
  </si>
  <si>
    <t>Employee engagement/idea system</t>
  </si>
  <si>
    <t>Continuous improvement system/process</t>
  </si>
  <si>
    <t>SWOT analysis</t>
  </si>
  <si>
    <t>Voice of the customer surveys</t>
  </si>
  <si>
    <t>One-page strategic plan</t>
  </si>
  <si>
    <t>A3 problem solving/reporting</t>
  </si>
  <si>
    <t>Coaching skills</t>
  </si>
  <si>
    <t>Visual management</t>
  </si>
  <si>
    <t>Hour by hour charts</t>
  </si>
  <si>
    <t>Lean metrics: driving the right behaviors</t>
  </si>
  <si>
    <t>Problem solving for teams</t>
  </si>
  <si>
    <t>Team training</t>
  </si>
  <si>
    <t>Self-directed work team</t>
  </si>
  <si>
    <t>Critical thinking training</t>
  </si>
  <si>
    <t>ESOL training</t>
  </si>
  <si>
    <t>Personal development - skills training - presentation, communication, etc.</t>
  </si>
  <si>
    <t>Manpower motivators</t>
  </si>
  <si>
    <t>Career paths</t>
  </si>
  <si>
    <t xml:space="preserve">Team building </t>
  </si>
  <si>
    <t>Onboarding program/process</t>
  </si>
  <si>
    <t>Assessing and increasing employee satisfaction</t>
  </si>
  <si>
    <t>Problem solving</t>
  </si>
  <si>
    <t>5 why</t>
  </si>
  <si>
    <t>Career paths - succession planning</t>
  </si>
  <si>
    <t>Benchmark tours</t>
  </si>
  <si>
    <t>Lean certification</t>
  </si>
  <si>
    <t>Train the trainer program</t>
  </si>
  <si>
    <t>Performance reviews - performance management techniques</t>
  </si>
  <si>
    <t>Wall of fame</t>
  </si>
  <si>
    <t>Bucks achievement program</t>
  </si>
  <si>
    <t>Suggestion/improvement contest</t>
  </si>
  <si>
    <t>Gainsharing program</t>
  </si>
  <si>
    <t>Employee idea systems</t>
  </si>
  <si>
    <t>Inclusion, Equity and Diversity (IE&amp;D) strategy and leadership capability models deployed with success for 2 or more years and measures in place that demonstrate the effectiveness of the strategy. Leadership reviews the strategy at least annually to ensure relevance and to verify leadership levels reflect the demographic make-up of the local communities in which the organization resides.</t>
  </si>
  <si>
    <t>Attendance at IE&amp;D training &amp; development programs (such as "unconscious bias" is part of employees’ annual performance reviews.</t>
  </si>
  <si>
    <t>An annual review on equity, related to, but not limited to, pay, gender, race, sexual orientation is conducted.</t>
  </si>
  <si>
    <t>Leadership team appropriately reflects the demographic make-up of the people who work in the organization.</t>
  </si>
  <si>
    <t>Annual employee engagement survey response rate is high (&gt; 80%) (what if people use a survey with some other scale than 75 being good?  Can we say this more generically, without a number?), questions related to IE&amp;D clearly show team members, representing all areas of diversity, feel a sense of belonging and feel respected. There is a strategy to address feedback related to IE&amp;D so that employees feel heard.</t>
  </si>
  <si>
    <t>Employee Resource Groups (ERG)/affinity groups exist across the organization (both in office and plant environments, if applicable) and events related to these groups are well attended by those who are not part of the ERG/affinity group (such as veteran Group, women in leadership, etc.).</t>
  </si>
  <si>
    <t>Observances for all are recognized, communicated, and celebrated by the organization.</t>
  </si>
  <si>
    <t>Lean leadership skills</t>
  </si>
  <si>
    <t>Employee development</t>
  </si>
  <si>
    <t>Reward and recognition systems</t>
  </si>
  <si>
    <t xml:space="preserve">Change management </t>
  </si>
  <si>
    <t>Mentoring program</t>
  </si>
  <si>
    <t>Servant leadership</t>
  </si>
  <si>
    <t>Affinity analysis</t>
  </si>
  <si>
    <t>4M analysis - man machine material method</t>
  </si>
  <si>
    <t>7 QC tools</t>
  </si>
  <si>
    <t>Quality at the source</t>
  </si>
  <si>
    <t>Catalytic coaching</t>
  </si>
  <si>
    <t>Skills development</t>
  </si>
  <si>
    <t>Cross training</t>
  </si>
  <si>
    <t>Coaching and training skills</t>
  </si>
  <si>
    <t>Reward and recognition programs</t>
  </si>
  <si>
    <t>Safety committee</t>
  </si>
  <si>
    <t>Safety manual</t>
  </si>
  <si>
    <t>Safety audits</t>
  </si>
  <si>
    <t>Non-negotiable list</t>
  </si>
  <si>
    <t>Enterprise sustainability</t>
  </si>
  <si>
    <t>Lean and green</t>
  </si>
  <si>
    <t>Solar or alternative power sources</t>
  </si>
  <si>
    <t>Recycle/reuse/returnable programs</t>
  </si>
  <si>
    <t>Safety plays bingo</t>
  </si>
  <si>
    <t>Rattlesnake hunts</t>
  </si>
  <si>
    <t>Safety award program</t>
  </si>
  <si>
    <t>Ergonomic audits - lockout/tagout program</t>
  </si>
  <si>
    <t>Ergonomic training- more than mandatory training</t>
  </si>
  <si>
    <t>FMEA - Failure Mode Effect Analysis/Sustainability Analysis</t>
  </si>
  <si>
    <t>ROI - Return on investment</t>
  </si>
  <si>
    <t>Pros and cons analysis
(Pugh concept selection matrix)</t>
  </si>
  <si>
    <t>Life cycle analysis/safety analysis</t>
  </si>
  <si>
    <t>Inspection/cameras</t>
  </si>
  <si>
    <t>Big Data (AI), digital twin</t>
  </si>
  <si>
    <t>Mobile/connected</t>
  </si>
  <si>
    <t>Organzation of data</t>
  </si>
  <si>
    <t xml:space="preserve">Understandable  real time metrics </t>
  </si>
  <si>
    <t>Windshield and rearview mirror</t>
  </si>
  <si>
    <t>Augmented reality (AR/VR) -
remote assist</t>
  </si>
  <si>
    <t xml:space="preserve">Project management </t>
  </si>
  <si>
    <t>Research and development data organization and process communication</t>
  </si>
  <si>
    <t>Knowledge transfer/training needs</t>
  </si>
  <si>
    <t>Bar Code/QR Code</t>
  </si>
  <si>
    <t>Augmented reality (AR/VR)</t>
  </si>
  <si>
    <t>Ease of using (user experience)</t>
  </si>
  <si>
    <t>Information and communication drives results, not just for show</t>
  </si>
  <si>
    <t>Supply chain modeling</t>
  </si>
  <si>
    <t>Procurement/purchasing modeling</t>
  </si>
  <si>
    <t>Digital learning - onboarding, training, and development</t>
  </si>
  <si>
    <t>Digital dashboards</t>
  </si>
  <si>
    <t>Benchmark/Research Teams</t>
  </si>
  <si>
    <t>5S program</t>
  </si>
  <si>
    <t>Waste scavenger hunts</t>
  </si>
  <si>
    <t>Golden ticket program</t>
  </si>
  <si>
    <t>Spin the wheel of waste</t>
  </si>
  <si>
    <t>Shipping KPI boards in use</t>
  </si>
  <si>
    <t>Shipping playbook - processes mapped</t>
  </si>
  <si>
    <t>Standard work in shipping</t>
  </si>
  <si>
    <t>CTQ - critical to quality - tree</t>
  </si>
  <si>
    <t>Root cause/countermeasure</t>
  </si>
  <si>
    <t>Kanban implementation</t>
  </si>
  <si>
    <t>Point of use materials</t>
  </si>
  <si>
    <t>Visual trigger systems</t>
  </si>
  <si>
    <t>One piece flow</t>
  </si>
  <si>
    <t>Standard work-in-process</t>
  </si>
  <si>
    <t>Waterspider/material handler roles and responsibilities</t>
  </si>
  <si>
    <t>Barcoding or technology in warehousing</t>
  </si>
  <si>
    <t xml:space="preserve">Point of use </t>
  </si>
  <si>
    <t>Standard work vs.work standards</t>
  </si>
  <si>
    <t>Takt time</t>
  </si>
  <si>
    <t>Work balance</t>
  </si>
  <si>
    <t xml:space="preserve">Vending systems or supplier-controlled supply </t>
  </si>
  <si>
    <t>Level loading</t>
  </si>
  <si>
    <t>Mixed model scheduling</t>
  </si>
  <si>
    <t>Autonomous maintenance</t>
  </si>
  <si>
    <t>Technical training program</t>
  </si>
  <si>
    <t xml:space="preserve"> QDIP - safety, quality, delivery, improvement/inventory, productivity</t>
  </si>
  <si>
    <t>Gemba management</t>
  </si>
  <si>
    <t>Quality stream mapping</t>
  </si>
  <si>
    <t>Making material flow</t>
  </si>
  <si>
    <t>Material and Information diagrams</t>
  </si>
  <si>
    <t>5S closed loop system</t>
  </si>
  <si>
    <t>5S checklists and audits</t>
  </si>
  <si>
    <t>Quick changeover</t>
  </si>
  <si>
    <t>One touch exchange of die</t>
  </si>
  <si>
    <t>Lego layout</t>
  </si>
  <si>
    <t>Spaghetti charts</t>
  </si>
  <si>
    <t>Level loading charts</t>
  </si>
  <si>
    <t>Bottleneck visibility</t>
  </si>
  <si>
    <t>Visual cross-training program</t>
  </si>
  <si>
    <t>Cross-training matrices</t>
  </si>
  <si>
    <t>Employee development plans</t>
  </si>
  <si>
    <t>8 wastes training</t>
  </si>
  <si>
    <t>Visual systems</t>
  </si>
  <si>
    <t>Variation reduction</t>
  </si>
  <si>
    <t>Lean supply chain</t>
  </si>
  <si>
    <t>Pull systems/kanban</t>
  </si>
  <si>
    <t>Vendor-managed inventory</t>
  </si>
  <si>
    <t>Breadman programs</t>
  </si>
  <si>
    <t>Material handling systems</t>
  </si>
  <si>
    <t>Scheduled delivery routes</t>
  </si>
  <si>
    <t>Pull production</t>
  </si>
  <si>
    <t>Standardized work methods and tools</t>
  </si>
  <si>
    <t>Time studies</t>
  </si>
  <si>
    <t>Pull systems: MTS, MTO, and mixed</t>
  </si>
  <si>
    <t>Kanban systems</t>
  </si>
  <si>
    <t>Help chain</t>
  </si>
  <si>
    <t>Making problems ugly</t>
  </si>
  <si>
    <t>8 wastes in the office training</t>
  </si>
  <si>
    <t>SIPOC for each department</t>
  </si>
  <si>
    <t>Rattlesnake hunts in the effice</t>
  </si>
  <si>
    <t>Same as for production</t>
  </si>
  <si>
    <t>Elimination of silos</t>
  </si>
  <si>
    <t>Customer and supplier relationship between inter-company departments</t>
  </si>
  <si>
    <t xml:space="preserve">Standard work </t>
  </si>
  <si>
    <t xml:space="preserve">Quality at the source </t>
  </si>
  <si>
    <t>ISO integration with lean</t>
  </si>
  <si>
    <t>Quality alert system - never check your own work</t>
  </si>
  <si>
    <t>Process-focused improvement</t>
  </si>
  <si>
    <t>Visual and virtual management</t>
  </si>
  <si>
    <t>Abnormal vs. normal ID</t>
  </si>
  <si>
    <t>Process stability</t>
  </si>
  <si>
    <t>Agile software development</t>
  </si>
  <si>
    <t>Roles and responsibilities</t>
  </si>
  <si>
    <t>Visual triggers in the office</t>
  </si>
  <si>
    <t>Key performance indicator boards</t>
  </si>
  <si>
    <t>Pipeline visibility in sales, HR, etc.</t>
  </si>
  <si>
    <t>Value stream map training and systems</t>
  </si>
  <si>
    <t>Internal customer/supplier agreements</t>
  </si>
  <si>
    <t>Rattlesnake hunts in the office</t>
  </si>
  <si>
    <t>5S in the office</t>
  </si>
  <si>
    <t>Pipeline of work visibility and triggers</t>
  </si>
  <si>
    <t>Cross-training in the office</t>
  </si>
  <si>
    <t>Playbooks for each job and department</t>
  </si>
  <si>
    <t>Six Sigma - cause and effect diagrams</t>
  </si>
  <si>
    <t>Statistical control</t>
  </si>
  <si>
    <t>A3 closed loop system</t>
  </si>
  <si>
    <t>Visual work instructions</t>
  </si>
  <si>
    <t>Standardized work</t>
  </si>
  <si>
    <t>TPI - transactional process improvement</t>
  </si>
  <si>
    <t>Phase gate pipeline visibility</t>
  </si>
  <si>
    <t>Voice of the customer</t>
  </si>
  <si>
    <t>Lean PDS - product delivery system</t>
  </si>
  <si>
    <t>Minimum viable product</t>
  </si>
  <si>
    <t>Target costing</t>
  </si>
  <si>
    <t>Design kaizen with suppliers</t>
  </si>
  <si>
    <t>Design kaizen with customers</t>
  </si>
  <si>
    <t xml:space="preserve">Voice of the customer </t>
  </si>
  <si>
    <t>DMAIC - (define-measure-analyze-improve-control)</t>
  </si>
  <si>
    <t>DFMA - design for manufacturing analysis</t>
  </si>
  <si>
    <t>FMEA - failure mode effect analysis</t>
  </si>
  <si>
    <t>QFD - quality function deployment</t>
  </si>
  <si>
    <t>Elimination of waste in design</t>
  </si>
  <si>
    <t>Rapid experimentation practices</t>
  </si>
  <si>
    <t xml:space="preserve">Agile software development </t>
  </si>
  <si>
    <t>Key performance indicators in design</t>
  </si>
  <si>
    <t>Rapid prototyping</t>
  </si>
  <si>
    <t>Supplier scorecards</t>
  </si>
  <si>
    <t>Supplier audits and assessments</t>
  </si>
  <si>
    <t>Key supplier list and metrics</t>
  </si>
  <si>
    <t>Preferred supplier rating program</t>
  </si>
  <si>
    <t>Pull with suppliers</t>
  </si>
  <si>
    <t>Supplier development</t>
  </si>
  <si>
    <t>Kaizen with suppliers</t>
  </si>
  <si>
    <t>A3s with suppliers</t>
  </si>
  <si>
    <t>Corrective action systems</t>
  </si>
  <si>
    <t>Supplier kanban</t>
  </si>
  <si>
    <t>Supplier visual trigger systems</t>
  </si>
  <si>
    <t>Total cost of ownership</t>
  </si>
  <si>
    <t>Visual recycling program</t>
  </si>
  <si>
    <t>Visual scrap reduction program</t>
  </si>
  <si>
    <t>Key customer metrics</t>
  </si>
  <si>
    <t>Value in the eyes of the customers</t>
  </si>
  <si>
    <t>Customer awards received</t>
  </si>
  <si>
    <t>Defined critical customer criteria</t>
  </si>
  <si>
    <t>Customer surveys</t>
  </si>
  <si>
    <t>A3 program</t>
  </si>
  <si>
    <t>Critical to quality criteria</t>
  </si>
  <si>
    <t>Quality manual</t>
  </si>
  <si>
    <t>Customer scorecards</t>
  </si>
  <si>
    <t>Kaizen with customers</t>
  </si>
  <si>
    <t>Preferred supplier awards</t>
  </si>
  <si>
    <t>Stakeholder analysis</t>
  </si>
  <si>
    <t xml:space="preserve">Stakeholder analysis </t>
  </si>
  <si>
    <t>Sales playbook</t>
  </si>
  <si>
    <t>Customer profiles</t>
  </si>
  <si>
    <t>Sales key performance indicators</t>
  </si>
  <si>
    <t xml:space="preserve">5 why </t>
  </si>
  <si>
    <t>Fishbone / Ishikawa diagrams</t>
  </si>
  <si>
    <t>5Ws and 1H</t>
  </si>
  <si>
    <t>Productivity metrics</t>
  </si>
  <si>
    <t>Elimination of the culture killer called layoffs by driving sales growth</t>
  </si>
  <si>
    <t>Lean accounting</t>
  </si>
  <si>
    <t>Trend chart showing inventory turns</t>
  </si>
  <si>
    <t>Creation of flow through the value stream</t>
  </si>
  <si>
    <t xml:space="preserve">Customer satisfaction metrics </t>
  </si>
  <si>
    <t>Lead time tracking and improvement using value stream mapping</t>
  </si>
  <si>
    <t>Elimination of the waste (expedite)</t>
  </si>
  <si>
    <t>Lean logistics</t>
  </si>
  <si>
    <t>Continuous flow</t>
  </si>
  <si>
    <t>Kanban at the lowest levels possible</t>
  </si>
  <si>
    <t>Elimination of downtime due to part shortages</t>
  </si>
  <si>
    <t xml:space="preserve">Accounting metrics </t>
  </si>
  <si>
    <t>Market analysis</t>
  </si>
  <si>
    <t>Value streams in sales</t>
  </si>
  <si>
    <r>
      <t xml:space="preserve">Culture is Contagious, if deployed correctly, will explore examples of how you can eliminate waste throughout your value stream. The focus of manufacturing today is continuous improvement of safety, quality, productivity, delivery, morale, cost, and inventory. The session will show different ways of addressing these focal points by using lean tools and creative employee thinking. Several case studies will be demonstrated with incredible results. Rejuvenate your operation by applying lean principles in a fun and engaging way that has produced proven results. This workshop highlights the critical elements and "must know" concepts for driving effective, positive change in your organization.
</t>
    </r>
    <r>
      <rPr>
        <i/>
        <sz val="12"/>
        <rFont val="Arial"/>
        <family val="2"/>
      </rPr>
      <t>Critical lean tools and concepts for driving effective, positive change in your organization.</t>
    </r>
  </si>
  <si>
    <r>
      <t xml:space="preserve">This training will focus on the following:
</t>
    </r>
    <r>
      <rPr>
        <sz val="12"/>
        <rFont val="Arial"/>
        <family val="2"/>
      </rPr>
      <t>Understand the language of lean that anyone can understand.
Learn critical thinking elements that all leaders should know in order to successfully lead people and manage processes.
Create system thinking and understanding of how cost is related to decisions.
Learn tools that you can immediately implement at your company to engage your workforce and instantly uncover waste.
Develop customer and supplier measurement systems and accountability processes.
Break down cross-functional barriers for effective collaboration.
Learn how to implement pull systems to drive material replenishment and accountability.</t>
    </r>
  </si>
  <si>
    <t>Take away lean tools and best practices that you can apply directly with meaningful results.
Understanding of critical components and systems for improvement.
Kaizen Ccosed loop processes.
Strategic alignment of objectives and goals.
Windshield vs. rear view mirror metrics.
Applying action to the big picture - value stream mapping.
Rattlesnake hunt: eight waste elimination.
Standard work: Ssmulation and training.
Visual management: Lego layout recipe.
Problem solving techniques: affinity process, 5 why, fishbone, A3 system.
Overview of lean applications throughout the enterprise.</t>
  </si>
  <si>
    <t>Executives, managers, engineers, supervisors, and team leaders.</t>
  </si>
  <si>
    <t>Highly experienced AME practitioners to virtually or physically visit a site and identify key gaps in its improvement effectiveness/maturity. Uses “outside eyes” to assess and recommend actions to elevate the effectiveness of organizational improvement systems, behaviors, and practices. Site visit may find "pearls of excellence" (highly effective improvement practices) that could be shared with other AME member companies.</t>
  </si>
  <si>
    <t xml:space="preserve">"This activity has the following deliverbles: 
- Feedback session at the end of the site visit to share the AME assessor's initial impressions of the facility (strengths and potential opportunities).
- Feedback report (post-site visit) with key recommendations on actions to be taken to elevate the organization's improvement practices to a higher level of effectivenes; includes a virtual review session with the assessors to discuss feedback report.
- Sites hosting assessors often elect to have one or two of their internal assessors or line managers shadow the AME assessors.
- Optional for the site to have one of the assessors provide ongoing coaching on improvement effectiveness practices.																
</t>
  </si>
  <si>
    <t>Organizations highly effective at improving need a rigorous process to regularly assess, reflect on, and deepen their improvement practices. Many organizations have an internal assessment, but there is often a level of frustration with the breadth and depth of their ability to elevate their improvement activities in a sustainable way. In response to these issues, AME can provide an independent assessment of an organization’s progress on the pathway to excellence. Conducted on-site, by a team of highly experienced lean practitioners with decades of combined formal assessment experience.</t>
  </si>
  <si>
    <t xml:space="preserve">Any company interested in having an external, independent assessment of their improvement efforts. Any company that would like specific feedback on next steps in their improvement journey from seasoned lean assessors with many years of experience as lean leaders and practitioners.																	</t>
  </si>
  <si>
    <t xml:space="preserve">It takes experience and practice to understand the depth and breadth of highly effective improvement practices and to learn to see what is happening beneath the surface. Workshop to improve people's capabilities using any improvement methodology to more effectively assess enterprise excellence. Participants will be challenged to see through the AME Pathway to Excellence lens, using the AME Lean Sensei® assessment tool and an assessor case study of a company with highly effective improvement practices followed by two real world "go and see" activities where assessment teams practice assessing at a host facility.
Participants will be coached by seasoned examiners on how to see and gauge an organization’s improvement practices. The workshop is built around AME’s Excellence Award criteria and introduces participants to the free AME Lean Sensei® self-assessment instrument and increases participants' abilities to move organizations forward on a Pathway to Excellence.   </t>
  </si>
  <si>
    <r>
      <t>Upon completion of this workshop, attendees will be able to:</t>
    </r>
    <r>
      <rPr>
        <sz val="12"/>
        <rFont val="Arial"/>
        <family val="2"/>
      </rPr>
      <t xml:space="preserve">
- More deeply articulate what excellent improvement practices look like.
- Have more confidence in assessment skills and capabilities.
- Give more actionable feedback based on a Pathway to Excellence assessment.
- Use the AME Lean Sensei® self-assessment instrument.
- Learn to elevate improvement practices in any organization no matter what improvement methodology is utilized.
</t>
    </r>
  </si>
  <si>
    <t>The two-day version of this workshop includes being able to do two practice assessments at a host site. The one-day workshop primarily uses a case study for learning purposes. Both workshops focus on improving people's ability to assess enterprise excellence and to provide meaningful feedback to organizaitonal leaders.
Note: A single company could spread the workshop over a several week period to make it easier for people to attend.</t>
  </si>
  <si>
    <t xml:space="preserve">Continuous improvement, lean, lean/sigma and other improvement practitioners, VP manufacturing operations. enterprise C-level executives seeking to get a deeper understanding.																</t>
  </si>
  <si>
    <t>Affinity process</t>
  </si>
  <si>
    <t>Cause and effect diagram (C&amp;E)</t>
  </si>
  <si>
    <t>CEDAC (cause and effect diagram with addition of cards) or C&amp;E and 5 why</t>
  </si>
  <si>
    <t>CTQ (critical To quality) tree</t>
  </si>
  <si>
    <t>Kano analysis</t>
  </si>
  <si>
    <t>QFD (quality function deployment)</t>
  </si>
  <si>
    <t>VMS (visual management system)</t>
  </si>
  <si>
    <t>Strategic plan</t>
  </si>
  <si>
    <t>Strategy deployment (SD)</t>
  </si>
  <si>
    <t>Show relationships between 3-year objectives, improvement priorities, targets, resources required, and benefits to the organization</t>
  </si>
  <si>
    <t>Strategy deployment matrix</t>
  </si>
  <si>
    <t>Document activities required to deploy/implement an annual improvement priority (AIP)</t>
  </si>
  <si>
    <t>Action plan</t>
  </si>
  <si>
    <t>Monthly track performance (plan vs. actual) on strategy deployment AIPs</t>
  </si>
  <si>
    <t>Bowling chart</t>
  </si>
  <si>
    <t>Countermeasure form</t>
  </si>
  <si>
    <t>DMAIC (define-measure-analyze-improve-control)</t>
  </si>
  <si>
    <t>Synchronize supply and demand to deliver superior customer service</t>
  </si>
  <si>
    <t>Plainly communicate financial performance of a company that has implemented lean manufacturing or administrative processes</t>
  </si>
  <si>
    <t>Lean product delivery system; reduce the cycle time from concept to production</t>
  </si>
  <si>
    <t>Visualize the product flow and information flow while visually identifying wastes</t>
  </si>
  <si>
    <t>VSM (value stream mapping)</t>
  </si>
  <si>
    <t>SIPOC (supplier-Input-process-output-customer)</t>
  </si>
  <si>
    <t xml:space="preserve">SMED (single minute exchange of dies) </t>
  </si>
  <si>
    <t>Maintain plants and equipment while increasing production, employee morale, and job satisfaction</t>
  </si>
  <si>
    <t>Simplify your work environment while improving quality, productivity, and safety</t>
  </si>
  <si>
    <t>5S (simplify, straighten, scrub, stabilize, and sustain)</t>
  </si>
  <si>
    <t>Utilize a transactional focused methodology that utilizes lean and Six Sigma tools linked to a step by step roadmap to evaluate work and problems from a value-added perspective</t>
  </si>
  <si>
    <t>TPI (transactional process improvement)</t>
  </si>
  <si>
    <t>Monitoring and response plan</t>
  </si>
  <si>
    <t>Pareto chart</t>
  </si>
  <si>
    <t>Cell design</t>
  </si>
  <si>
    <t>Single piece flow</t>
  </si>
  <si>
    <t>Utilize a visual signal for replenishing production and materials</t>
  </si>
  <si>
    <t>Standard work</t>
  </si>
  <si>
    <t>Impact/resource matrix</t>
  </si>
  <si>
    <t>Operational definition</t>
  </si>
  <si>
    <t>AME Lean Sensei  - Facilitation</t>
  </si>
  <si>
    <t>AME Certified Assessor to Facilitate Understanding Instrument</t>
  </si>
  <si>
    <t>Learn flexibility of this tool and how to use it</t>
  </si>
  <si>
    <t>There is quite a bit of content in the AME Lean Sensei and it can seem overwhelming.  It can be used in a number of ways.  Learn how to just use some of the questions to get started.  Also learn about the multiple types of supporting information that are contained within the Assessment instrument that can be useful for your improvement journey.</t>
  </si>
  <si>
    <t xml:space="preserve">"This activity has the following deliverbles: 
- Learn how the instrument can be used in a myraid of ways
- Understand best practices for using this instrument
</t>
  </si>
  <si>
    <t>Organizations need a rigorous process to regularly assess, reflect on, and deepen their improvement practices.  Many organizations have an internal assessment, but there is often a level of frustration with the breadth and depth of their ability to elevate their improvement activities in a sustainable way.  Most internal instruments focus on operational improvements, the AME Lean Sensei is more focused on 'how the organization goes about the business of improvement.'  This exercise is beneficial to organizations seeking to assess their improvement process.</t>
  </si>
  <si>
    <t>Continuous improvement leaders and individuals who have an interest in helping their organization get better at improving.</t>
  </si>
  <si>
    <t>Have 5 to 10 key staff members or key knowledgeable associates come together in one room. Include people who have little to do with direct responsibilities for your improvement program activities. Discuss each question and arrive at a letter grade for each answer. The AME Lean Sensei® should be used as a systematic process for your team to improve. It is not a survey to be given to all employees but should be used by a team that has some familiarity with basic lean principles.   
A+ = Best in class – World-class benchmark – Adjectives:  relentless, tenacious, constant, continual &amp; enduring
A  = Excellent  - Sustainable with great results – Adjectives:  plentiful, abundant, sufficient, generous &amp; satisfactory
B  = Good results – Definitely going in the right direction – Adjectives:  numerous, repeated, many, regular &amp; frequent. 
C  = On the journey - Some process gaps but striving for improvement – Token, modest, nominal, minor &amp; small number.
D = More gaps than achievements – Definite area for improvement – Minor, negligible, hardly visible, minute &amp; minuscule.
F  = No achievements in this area – No process documented or followed – Meager, very weak, insignificant, info not provided or not complete</t>
  </si>
  <si>
    <r>
      <rPr>
        <b/>
        <sz val="14"/>
        <color rgb="FF000000"/>
        <rFont val="Calibri"/>
        <family val="2"/>
      </rPr>
      <t>The letter scoring is the easy part of the AME Lean Sensei®. To truly get the most benefit from the tool you must take the next step.</t>
    </r>
    <r>
      <rPr>
        <sz val="14"/>
        <color indexed="8"/>
        <rFont val="Calibri"/>
        <family val="2"/>
      </rPr>
      <t xml:space="preserve"> We suggest you publically  post your scores on a wall. Then gather documentation proof (for grades B or greater).   Also have an area (column) to show actions to address gaps (for grades C or below). The overall score is not important; there is no final destination relative to improvement practices.  Gather pictures, reports, etc. to support your score. Further suggestions on how to do this are below.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</si>
</sst>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_(* \(#,##0\);_(* &quot;-&quot;_);_(@_)"/>
    <numFmt numFmtId="43" formatCode="_(* #,##0.00_);_(* \(#,##0.00\);_(* &quot;-&quot;??_);_(@_)"/>
    <numFmt numFmtId="164" formatCode="_(* #,##0_);_(* \(#,##0\);_(* &quot;-&quot;??_);_(@_)"/>
    <numFmt numFmtId="165" formatCode="0.0%"/>
    <numFmt numFmtId="166" formatCode="[$-409]mmmm\ d\,\ yyyy;@"/>
    <numFmt numFmtId="167" formatCode="dd\-mmm\ yyyy"/>
  </numFmts>
  <fonts count="118">
    <font>
      <sz val="11"/>
      <color theme="1"/>
      <name val="Calibri"/>
      <family val="2"/>
      <scheme val="minor"/>
    </font>
    <font>
      <sz val="12"/>
      <color theme="1"/>
      <name val="Calibri"/>
      <family val="2"/>
      <scheme val="minor"/>
    </font>
    <font>
      <b/>
      <sz val="11"/>
      <color theme="1"/>
      <name val="Calibri"/>
      <family val="2"/>
      <scheme val="minor"/>
    </font>
    <font>
      <b/>
      <sz val="20"/>
      <color theme="1"/>
      <name val="Calibri"/>
      <family val="2"/>
      <scheme val="minor"/>
    </font>
    <font>
      <sz val="10"/>
      <name val="Arial"/>
      <family val="2"/>
    </font>
    <font>
      <b/>
      <sz val="10"/>
      <name val="Arial"/>
      <family val="2"/>
    </font>
    <font>
      <b/>
      <sz val="16"/>
      <name val="Arial"/>
      <family val="2"/>
    </font>
    <font>
      <sz val="16"/>
      <name val="Arial"/>
      <family val="2"/>
    </font>
    <font>
      <b/>
      <sz val="12"/>
      <name val="Arial"/>
      <family val="2"/>
    </font>
    <font>
      <sz val="14"/>
      <name val="Arial"/>
      <family val="2"/>
    </font>
    <font>
      <sz val="12"/>
      <name val="Arial"/>
      <family val="2"/>
    </font>
    <font>
      <b/>
      <sz val="18"/>
      <color theme="1"/>
      <name val="Calibri"/>
      <family val="2"/>
      <scheme val="minor"/>
    </font>
    <font>
      <sz val="20"/>
      <color theme="1"/>
      <name val="Calibri"/>
      <family val="2"/>
      <scheme val="minor"/>
    </font>
    <font>
      <b/>
      <u/>
      <sz val="11"/>
      <color theme="4"/>
      <name val="Calibri"/>
      <family val="2"/>
      <scheme val="minor"/>
    </font>
    <font>
      <b/>
      <sz val="16"/>
      <color theme="1"/>
      <name val="Calibri"/>
      <family val="2"/>
      <scheme val="minor"/>
    </font>
    <font>
      <sz val="12"/>
      <color theme="1"/>
      <name val="Calibri"/>
      <family val="2"/>
      <scheme val="minor"/>
    </font>
    <font>
      <sz val="11"/>
      <color theme="1"/>
      <name val="Calibri"/>
      <family val="2"/>
      <scheme val="minor"/>
    </font>
    <font>
      <sz val="18"/>
      <color theme="3"/>
      <name val="Calibri Light"/>
      <family val="2"/>
      <scheme val="major"/>
    </font>
    <font>
      <i/>
      <sz val="11"/>
      <color rgb="FF7F7F7F"/>
      <name val="Calibri"/>
      <family val="2"/>
      <scheme val="minor"/>
    </font>
    <font>
      <sz val="11"/>
      <color theme="0"/>
      <name val="Calibri"/>
      <family val="2"/>
      <scheme val="minor"/>
    </font>
    <font>
      <b/>
      <sz val="14"/>
      <color theme="1"/>
      <name val="Calibri"/>
      <family val="2"/>
      <scheme val="minor"/>
    </font>
    <font>
      <b/>
      <sz val="24"/>
      <color theme="1"/>
      <name val="Calibri"/>
      <family val="2"/>
      <scheme val="minor"/>
    </font>
    <font>
      <u/>
      <sz val="11"/>
      <color theme="10"/>
      <name val="Calibri"/>
      <family val="2"/>
      <scheme val="minor"/>
    </font>
    <font>
      <b/>
      <sz val="18"/>
      <color indexed="8"/>
      <name val="Calibri"/>
      <family val="2"/>
    </font>
    <font>
      <sz val="14"/>
      <color indexed="8"/>
      <name val="Calibri"/>
      <family val="2"/>
    </font>
    <font>
      <u/>
      <sz val="12"/>
      <color theme="10"/>
      <name val="Calibri"/>
      <family val="2"/>
      <scheme val="minor"/>
    </font>
    <font>
      <b/>
      <sz val="16"/>
      <color indexed="8"/>
      <name val="Calibri"/>
      <family val="2"/>
    </font>
    <font>
      <b/>
      <i/>
      <sz val="14"/>
      <color rgb="FF000000"/>
      <name val="Calibri"/>
      <family val="2"/>
    </font>
    <font>
      <sz val="14"/>
      <name val="Calibri"/>
      <family val="2"/>
    </font>
    <font>
      <b/>
      <sz val="24"/>
      <color indexed="8"/>
      <name val="Calibri"/>
      <family val="2"/>
    </font>
    <font>
      <sz val="12"/>
      <color indexed="8"/>
      <name val="Calibri"/>
      <family val="2"/>
    </font>
    <font>
      <sz val="12"/>
      <color rgb="FF0000FF"/>
      <name val="Calibri"/>
      <family val="2"/>
      <scheme val="minor"/>
    </font>
    <font>
      <b/>
      <sz val="20"/>
      <color indexed="8"/>
      <name val="Calibri"/>
      <family val="2"/>
    </font>
    <font>
      <b/>
      <sz val="14"/>
      <color indexed="8"/>
      <name val="Arial"/>
      <family val="2"/>
    </font>
    <font>
      <sz val="16"/>
      <color indexed="8"/>
      <name val="Calibri"/>
      <family val="2"/>
    </font>
    <font>
      <b/>
      <sz val="28"/>
      <name val="Arial Narrow"/>
      <family val="2"/>
    </font>
    <font>
      <sz val="28"/>
      <color theme="1"/>
      <name val="Calibri"/>
      <family val="2"/>
      <scheme val="minor"/>
    </font>
    <font>
      <b/>
      <sz val="16"/>
      <color theme="3" tint="-0.249977111117893"/>
      <name val="Calibri"/>
      <family val="2"/>
    </font>
    <font>
      <sz val="12"/>
      <color theme="3" tint="-0.249977111117893"/>
      <name val="Calibri"/>
      <family val="2"/>
    </font>
    <font>
      <sz val="12"/>
      <color theme="3" tint="-0.249977111117893"/>
      <name val="Calibri"/>
      <family val="2"/>
      <scheme val="minor"/>
    </font>
    <font>
      <b/>
      <strike/>
      <sz val="16"/>
      <color theme="3" tint="-0.249977111117893"/>
      <name val="Calibri"/>
      <family val="2"/>
    </font>
    <font>
      <b/>
      <sz val="28"/>
      <color theme="1"/>
      <name val="Arial Narrow"/>
      <family val="2"/>
    </font>
    <font>
      <b/>
      <sz val="24"/>
      <name val="Calibri"/>
      <family val="2"/>
      <scheme val="minor"/>
    </font>
    <font>
      <b/>
      <sz val="20"/>
      <name val="Arial Narrow"/>
      <family val="2"/>
    </font>
    <font>
      <b/>
      <sz val="20"/>
      <color indexed="8"/>
      <name val="Arial Narrow"/>
      <family val="2"/>
    </font>
    <font>
      <sz val="12"/>
      <name val="Calibri"/>
      <family val="2"/>
      <scheme val="minor"/>
    </font>
    <font>
      <b/>
      <sz val="12"/>
      <color indexed="8"/>
      <name val="Arial Narrow"/>
      <family val="2"/>
    </font>
    <font>
      <b/>
      <sz val="22"/>
      <color theme="1"/>
      <name val="Calibri"/>
      <family val="2"/>
      <scheme val="minor"/>
    </font>
    <font>
      <b/>
      <sz val="22"/>
      <name val="Calibri"/>
      <family val="2"/>
      <scheme val="minor"/>
    </font>
    <font>
      <strike/>
      <sz val="22"/>
      <name val="Calibri"/>
      <family val="2"/>
      <scheme val="minor"/>
    </font>
    <font>
      <b/>
      <sz val="18"/>
      <color theme="3" tint="-0.249977111117893"/>
      <name val="Calibri"/>
      <family val="2"/>
    </font>
    <font>
      <sz val="14"/>
      <name val="Calibri"/>
      <family val="2"/>
      <scheme val="minor"/>
    </font>
    <font>
      <sz val="26"/>
      <color indexed="8"/>
      <name val="Calibri"/>
      <family val="2"/>
    </font>
    <font>
      <b/>
      <sz val="14"/>
      <color indexed="8"/>
      <name val="Calibri"/>
      <family val="2"/>
    </font>
    <font>
      <b/>
      <sz val="12"/>
      <color indexed="8"/>
      <name val="Calibri"/>
      <family val="2"/>
    </font>
    <font>
      <sz val="10"/>
      <color indexed="8"/>
      <name val="Tahoma"/>
      <family val="2"/>
    </font>
    <font>
      <sz val="18"/>
      <color indexed="8"/>
      <name val="Calibri"/>
      <family val="2"/>
    </font>
    <font>
      <b/>
      <sz val="28"/>
      <color indexed="8"/>
      <name val="Calibri"/>
      <family val="2"/>
    </font>
    <font>
      <b/>
      <sz val="22"/>
      <color indexed="8"/>
      <name val="Calibri"/>
      <family val="2"/>
    </font>
    <font>
      <b/>
      <sz val="26"/>
      <color indexed="8"/>
      <name val="Calibri"/>
      <family val="2"/>
    </font>
    <font>
      <sz val="12"/>
      <color indexed="10"/>
      <name val="Calibri"/>
      <family val="2"/>
    </font>
    <font>
      <b/>
      <sz val="12"/>
      <color indexed="14"/>
      <name val="Calibri"/>
      <family val="2"/>
    </font>
    <font>
      <b/>
      <sz val="18"/>
      <color indexed="8"/>
      <name val="Arial"/>
      <family val="2"/>
    </font>
    <font>
      <sz val="12"/>
      <color indexed="8"/>
      <name val="Arial"/>
      <family val="2"/>
    </font>
    <font>
      <b/>
      <sz val="12"/>
      <color indexed="8"/>
      <name val="Arial"/>
      <family val="2"/>
    </font>
    <font>
      <sz val="10"/>
      <name val="Verdana"/>
      <family val="2"/>
    </font>
    <font>
      <sz val="16"/>
      <color theme="1"/>
      <name val="Calibri"/>
      <family val="2"/>
      <scheme val="minor"/>
    </font>
    <font>
      <u/>
      <sz val="16"/>
      <color theme="10"/>
      <name val="Calibri"/>
      <family val="2"/>
      <scheme val="minor"/>
    </font>
    <font>
      <b/>
      <u/>
      <sz val="14"/>
      <color theme="10"/>
      <name val="Calibri"/>
      <family val="2"/>
      <scheme val="minor"/>
    </font>
    <font>
      <b/>
      <sz val="11"/>
      <color indexed="8"/>
      <name val="Calibri"/>
      <family val="2"/>
    </font>
    <font>
      <sz val="11"/>
      <color rgb="FF0070C0"/>
      <name val="Calibri"/>
      <family val="2"/>
      <scheme val="minor"/>
    </font>
    <font>
      <b/>
      <sz val="11"/>
      <color rgb="FFC00000"/>
      <name val="Calibri"/>
      <family val="2"/>
      <scheme val="minor"/>
    </font>
    <font>
      <sz val="11"/>
      <color indexed="8"/>
      <name val="Calibri"/>
      <family val="2"/>
    </font>
    <font>
      <sz val="11"/>
      <color rgb="FFC00000"/>
      <name val="Calibri"/>
      <family val="2"/>
      <scheme val="minor"/>
    </font>
    <font>
      <sz val="11"/>
      <color rgb="FF002060"/>
      <name val="Calibri"/>
      <family val="2"/>
      <scheme val="minor"/>
    </font>
    <font>
      <sz val="14"/>
      <color indexed="8"/>
      <name val="Times New Roman,Bold"/>
      <family val="1"/>
    </font>
    <font>
      <b/>
      <sz val="14"/>
      <color indexed="8"/>
      <name val="Times New Roman,Bold"/>
    </font>
    <font>
      <sz val="12"/>
      <color indexed="8"/>
      <name val="Times New Roman"/>
      <family val="1"/>
    </font>
    <font>
      <sz val="12"/>
      <name val="Times New Roman"/>
      <family val="1"/>
    </font>
    <font>
      <u/>
      <sz val="12"/>
      <color indexed="12"/>
      <name val="Times New Roman"/>
      <family val="1"/>
    </font>
    <font>
      <b/>
      <sz val="36"/>
      <color rgb="FFFF0000"/>
      <name val="Calibri"/>
      <family val="2"/>
      <scheme val="minor"/>
    </font>
    <font>
      <b/>
      <sz val="48"/>
      <color theme="0"/>
      <name val="Calibri"/>
      <family val="2"/>
      <scheme val="minor"/>
    </font>
    <font>
      <b/>
      <sz val="22"/>
      <name val="Arial"/>
      <family val="2"/>
    </font>
    <font>
      <b/>
      <sz val="14"/>
      <name val="Arial"/>
      <family val="2"/>
    </font>
    <font>
      <b/>
      <sz val="11"/>
      <name val="Arial"/>
      <family val="2"/>
    </font>
    <font>
      <i/>
      <sz val="10"/>
      <name val="Arial"/>
      <family val="2"/>
    </font>
    <font>
      <b/>
      <sz val="16"/>
      <color indexed="14"/>
      <name val="Calibri"/>
      <family val="2"/>
    </font>
    <font>
      <sz val="22"/>
      <color indexed="8"/>
      <name val="Calibri"/>
      <family val="2"/>
    </font>
    <font>
      <sz val="9"/>
      <color theme="1" tint="0.34998626667073579"/>
      <name val="Calibri"/>
      <family val="2"/>
      <scheme val="minor"/>
    </font>
    <font>
      <b/>
      <sz val="12"/>
      <color theme="8" tint="-0.249977111117893"/>
      <name val="Arial"/>
      <family val="2"/>
    </font>
    <font>
      <b/>
      <sz val="12"/>
      <color theme="8" tint="-0.249977111117893"/>
      <name val="Calibri"/>
      <family val="2"/>
    </font>
    <font>
      <b/>
      <strike/>
      <sz val="12"/>
      <color theme="8" tint="-0.249977111117893"/>
      <name val="Arial"/>
      <family val="2"/>
    </font>
    <font>
      <b/>
      <sz val="22"/>
      <color rgb="FF000000"/>
      <name val="Calibri"/>
      <family val="2"/>
      <scheme val="minor"/>
    </font>
    <font>
      <b/>
      <sz val="12"/>
      <color rgb="FF000000"/>
      <name val="Calibri"/>
      <family val="2"/>
      <scheme val="minor"/>
    </font>
    <font>
      <sz val="12"/>
      <color rgb="FF000000"/>
      <name val="Calibri"/>
      <family val="2"/>
      <scheme val="minor"/>
    </font>
    <font>
      <b/>
      <sz val="11"/>
      <color theme="0"/>
      <name val="Calibri"/>
      <family val="2"/>
      <scheme val="minor"/>
    </font>
    <font>
      <b/>
      <sz val="12"/>
      <color theme="0"/>
      <name val="Calibri"/>
      <family val="2"/>
      <scheme val="minor"/>
    </font>
    <font>
      <b/>
      <u/>
      <sz val="11"/>
      <color theme="1"/>
      <name val="Calibri"/>
      <family val="2"/>
      <scheme val="minor"/>
    </font>
    <font>
      <b/>
      <i/>
      <u/>
      <sz val="12"/>
      <name val="Arial"/>
      <family val="2"/>
    </font>
    <font>
      <u/>
      <sz val="14"/>
      <name val="Arial"/>
      <family val="2"/>
    </font>
    <font>
      <u/>
      <sz val="10"/>
      <color indexed="12"/>
      <name val="Arial"/>
      <family val="2"/>
    </font>
    <font>
      <u/>
      <sz val="10"/>
      <color theme="10"/>
      <name val="Calibri"/>
      <family val="2"/>
      <scheme val="minor"/>
    </font>
    <font>
      <u/>
      <sz val="9"/>
      <color theme="10"/>
      <name val="Calibri"/>
      <family val="2"/>
      <scheme val="minor"/>
    </font>
    <font>
      <b/>
      <u/>
      <sz val="11"/>
      <color rgb="FF000000"/>
      <name val="Calibri"/>
      <family val="2"/>
      <scheme val="minor"/>
    </font>
    <font>
      <sz val="10"/>
      <color theme="1"/>
      <name val="Calibri"/>
      <family val="2"/>
      <scheme val="minor"/>
    </font>
    <font>
      <sz val="9"/>
      <color theme="1"/>
      <name val="Calibri"/>
      <family val="2"/>
      <scheme val="minor"/>
    </font>
    <font>
      <b/>
      <u/>
      <sz val="10"/>
      <color theme="1"/>
      <name val="Calibri"/>
      <family val="2"/>
      <scheme val="minor"/>
    </font>
    <font>
      <u/>
      <sz val="8"/>
      <color theme="10"/>
      <name val="Calibri"/>
      <family val="2"/>
      <scheme val="minor"/>
    </font>
    <font>
      <b/>
      <u/>
      <sz val="9"/>
      <color theme="1"/>
      <name val="Calibri"/>
      <family val="2"/>
      <scheme val="minor"/>
    </font>
    <font>
      <sz val="18"/>
      <color theme="1"/>
      <name val="Calibri"/>
      <family val="2"/>
      <scheme val="minor"/>
    </font>
    <font>
      <sz val="14"/>
      <color theme="1"/>
      <name val="Calibri"/>
      <family val="2"/>
      <scheme val="minor"/>
    </font>
    <font>
      <sz val="14"/>
      <color rgb="FF000000"/>
      <name val="Calibri"/>
      <family val="2"/>
      <scheme val="minor"/>
    </font>
    <font>
      <sz val="12"/>
      <color theme="1"/>
      <name val="Arial"/>
      <family val="2"/>
    </font>
    <font>
      <b/>
      <sz val="12"/>
      <color theme="1"/>
      <name val="Arial"/>
      <family val="2"/>
    </font>
    <font>
      <sz val="11"/>
      <color theme="1"/>
      <name val="Calibri"/>
      <family val="2"/>
    </font>
    <font>
      <i/>
      <sz val="12"/>
      <name val="Arial"/>
      <family val="2"/>
    </font>
    <font>
      <sz val="11"/>
      <color rgb="FF000000"/>
      <name val="Calibri"/>
      <family val="2"/>
    </font>
    <font>
      <b/>
      <sz val="14"/>
      <color rgb="FF000000"/>
      <name val="Calibri"/>
      <family val="2"/>
    </font>
  </fonts>
  <fills count="29">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1"/>
        <bgColor indexed="64"/>
      </patternFill>
    </fill>
    <fill>
      <patternFill patternType="solid">
        <fgColor rgb="FF00B050"/>
        <bgColor indexed="64"/>
      </patternFill>
    </fill>
    <fill>
      <patternFill patternType="solid">
        <fgColor indexed="9"/>
        <bgColor indexed="64"/>
      </patternFill>
    </fill>
    <fill>
      <patternFill patternType="solid">
        <fgColor theme="0" tint="-0.249977111117893"/>
        <bgColor indexed="64"/>
      </patternFill>
    </fill>
    <fill>
      <patternFill patternType="solid">
        <fgColor indexed="43"/>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CC0000"/>
        <bgColor indexed="64"/>
      </patternFill>
    </fill>
    <fill>
      <patternFill patternType="solid">
        <fgColor indexed="42"/>
        <bgColor indexed="64"/>
      </patternFill>
    </fill>
    <fill>
      <patternFill patternType="solid">
        <fgColor indexed="8"/>
        <bgColor indexed="64"/>
      </patternFill>
    </fill>
    <fill>
      <patternFill patternType="solid">
        <fgColor rgb="FFCCFFCC"/>
        <bgColor indexed="64"/>
      </patternFill>
    </fill>
    <fill>
      <patternFill patternType="solid">
        <fgColor indexed="41"/>
        <bgColor indexed="64"/>
      </patternFill>
    </fill>
    <fill>
      <patternFill patternType="solid">
        <fgColor indexed="47"/>
        <bgColor indexed="64"/>
      </patternFill>
    </fill>
    <fill>
      <patternFill patternType="solid">
        <fgColor theme="2" tint="-0.249977111117893"/>
        <bgColor indexed="64"/>
      </patternFill>
    </fill>
    <fill>
      <patternFill patternType="solid">
        <fgColor rgb="FF002060"/>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rgb="FFFFFFFF"/>
        <bgColor indexed="64"/>
      </patternFill>
    </fill>
    <fill>
      <patternFill patternType="solid">
        <fgColor rgb="FFCCFFFF"/>
        <bgColor indexed="64"/>
      </patternFill>
    </fill>
    <fill>
      <patternFill patternType="solid">
        <fgColor theme="1" tint="0.499984740745262"/>
        <bgColor indexed="64"/>
      </patternFill>
    </fill>
    <fill>
      <patternFill patternType="solid">
        <fgColor rgb="FFFFFFFF"/>
        <bgColor rgb="FF000000"/>
      </patternFill>
    </fill>
    <fill>
      <patternFill patternType="solid">
        <fgColor rgb="FFD9D9D9"/>
        <bgColor rgb="FF000000"/>
      </patternFill>
    </fill>
    <fill>
      <patternFill patternType="solid">
        <fgColor rgb="FFE7E6E6"/>
        <bgColor rgb="FF000000"/>
      </patternFill>
    </fill>
  </fills>
  <borders count="71">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auto="1"/>
      </right>
      <top style="thin">
        <color auto="1"/>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theme="1"/>
      </top>
      <bottom style="medium">
        <color indexed="64"/>
      </bottom>
      <diagonal/>
    </border>
    <border>
      <left style="thin">
        <color auto="1"/>
      </left>
      <right/>
      <top style="medium">
        <color auto="1"/>
      </top>
      <bottom style="medium">
        <color auto="1"/>
      </bottom>
      <diagonal/>
    </border>
    <border>
      <left style="medium">
        <color auto="1"/>
      </left>
      <right style="medium">
        <color auto="1"/>
      </right>
      <top/>
      <bottom style="thin">
        <color auto="1"/>
      </bottom>
      <diagonal/>
    </border>
    <border>
      <left style="medium">
        <color auto="1"/>
      </left>
      <right/>
      <top style="thin">
        <color auto="1"/>
      </top>
      <bottom/>
      <diagonal/>
    </border>
    <border>
      <left style="medium">
        <color auto="1"/>
      </left>
      <right/>
      <top/>
      <bottom style="thin">
        <color auto="1"/>
      </bottom>
      <diagonal/>
    </border>
    <border>
      <left style="medium">
        <color auto="1"/>
      </left>
      <right style="medium">
        <color auto="1"/>
      </right>
      <top/>
      <bottom style="thin">
        <color rgb="FF000000"/>
      </bottom>
      <diagonal/>
    </border>
    <border>
      <left style="medium">
        <color auto="1"/>
      </left>
      <right style="medium">
        <color auto="1"/>
      </right>
      <top style="thin">
        <color rgb="FF000000"/>
      </top>
      <bottom/>
      <diagonal/>
    </border>
    <border>
      <left style="medium">
        <color auto="1"/>
      </left>
      <right style="medium">
        <color auto="1"/>
      </right>
      <top/>
      <bottom style="medium">
        <color rgb="FF000000"/>
      </bottom>
      <diagonal/>
    </border>
    <border>
      <left style="medium">
        <color auto="1"/>
      </left>
      <right style="medium">
        <color auto="1"/>
      </right>
      <top style="thin">
        <color auto="1"/>
      </top>
      <bottom/>
      <diagonal/>
    </border>
    <border>
      <left style="medium">
        <color auto="1"/>
      </left>
      <right style="medium">
        <color auto="1"/>
      </right>
      <top style="medium">
        <color rgb="FF000000"/>
      </top>
      <bottom/>
      <diagonal/>
    </border>
    <border>
      <left style="medium">
        <color auto="1"/>
      </left>
      <right style="medium">
        <color auto="1"/>
      </right>
      <top/>
      <bottom style="medium">
        <color indexed="8"/>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medium">
        <color theme="1"/>
      </top>
      <bottom style="medium">
        <color indexed="64"/>
      </bottom>
      <diagonal/>
    </border>
    <border>
      <left/>
      <right style="medium">
        <color indexed="64"/>
      </right>
      <top style="medium">
        <color theme="1"/>
      </top>
      <bottom style="medium">
        <color indexed="64"/>
      </bottom>
      <diagonal/>
    </border>
    <border>
      <left/>
      <right/>
      <top style="medium">
        <color indexed="64"/>
      </top>
      <bottom style="thin">
        <color indexed="64"/>
      </bottom>
      <diagonal/>
    </border>
    <border>
      <left style="thin">
        <color auto="1"/>
      </left>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rgb="FF000000"/>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auto="1"/>
      </left>
      <right style="thick">
        <color auto="1"/>
      </right>
      <top/>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s>
  <cellStyleXfs count="15">
    <xf numFmtId="0" fontId="0" fillId="0" borderId="0"/>
    <xf numFmtId="0" fontId="4" fillId="0" borderId="0"/>
    <xf numFmtId="0" fontId="15" fillId="0" borderId="0"/>
    <xf numFmtId="0" fontId="16" fillId="0" borderId="0"/>
    <xf numFmtId="0" fontId="22" fillId="0" borderId="0" applyNumberFormat="0" applyFill="0" applyBorder="0" applyAlignment="0" applyProtection="0"/>
    <xf numFmtId="0" fontId="25" fillId="0" borderId="0" applyNumberFormat="0" applyFill="0" applyBorder="0" applyAlignment="0" applyProtection="0"/>
    <xf numFmtId="43" fontId="30" fillId="0" borderId="0" applyFont="0" applyFill="0" applyBorder="0" applyAlignment="0" applyProtection="0"/>
    <xf numFmtId="0" fontId="65" fillId="0" borderId="0"/>
    <xf numFmtId="9" fontId="30" fillId="0" borderId="0" applyFont="0" applyFill="0" applyBorder="0" applyAlignment="0" applyProtection="0"/>
    <xf numFmtId="0" fontId="16" fillId="0" borderId="0"/>
    <xf numFmtId="0" fontId="22" fillId="0" borderId="0" applyNumberFormat="0" applyFill="0" applyBorder="0" applyAlignment="0" applyProtection="0"/>
    <xf numFmtId="41" fontId="16" fillId="0" borderId="0" applyFont="0" applyFill="0" applyBorder="0" applyAlignment="0" applyProtection="0"/>
    <xf numFmtId="0" fontId="88" fillId="0" borderId="0">
      <alignment vertical="center"/>
    </xf>
    <xf numFmtId="0" fontId="16" fillId="0" borderId="0"/>
    <xf numFmtId="0" fontId="100" fillId="0" borderId="0" applyNumberFormat="0" applyFill="0" applyBorder="0" applyAlignment="0" applyProtection="0">
      <alignment vertical="top"/>
      <protection locked="0"/>
    </xf>
  </cellStyleXfs>
  <cellXfs count="963">
    <xf numFmtId="0" fontId="0" fillId="0" borderId="0" xfId="0"/>
    <xf numFmtId="0" fontId="0" fillId="2" borderId="0" xfId="0" applyFill="1"/>
    <xf numFmtId="0" fontId="2" fillId="2" borderId="0" xfId="0" applyFont="1" applyFill="1"/>
    <xf numFmtId="0" fontId="2" fillId="0" borderId="0" xfId="0" applyFont="1"/>
    <xf numFmtId="0" fontId="0" fillId="2" borderId="11" xfId="0" applyFill="1" applyBorder="1"/>
    <xf numFmtId="0" fontId="0" fillId="2" borderId="10" xfId="0" applyFill="1" applyBorder="1"/>
    <xf numFmtId="0" fontId="0" fillId="2" borderId="27" xfId="0" applyFill="1" applyBorder="1"/>
    <xf numFmtId="0" fontId="0" fillId="2" borderId="25" xfId="0" applyFill="1" applyBorder="1"/>
    <xf numFmtId="0" fontId="0" fillId="2" borderId="24" xfId="0" applyFill="1" applyBorder="1"/>
    <xf numFmtId="0" fontId="0" fillId="2" borderId="26" xfId="0" applyFill="1" applyBorder="1"/>
    <xf numFmtId="0" fontId="0" fillId="2" borderId="28" xfId="0" applyFill="1" applyBorder="1"/>
    <xf numFmtId="0" fontId="0" fillId="2" borderId="23" xfId="0" applyFill="1" applyBorder="1"/>
    <xf numFmtId="0" fontId="0" fillId="6" borderId="27" xfId="0" applyFill="1" applyBorder="1"/>
    <xf numFmtId="0" fontId="0" fillId="6" borderId="28" xfId="0" applyFill="1" applyBorder="1"/>
    <xf numFmtId="0" fontId="0" fillId="6" borderId="0" xfId="0" applyFill="1"/>
    <xf numFmtId="0" fontId="0" fillId="2" borderId="6" xfId="0" applyFill="1" applyBorder="1"/>
    <xf numFmtId="0" fontId="0" fillId="6" borderId="7" xfId="0" applyFill="1" applyBorder="1"/>
    <xf numFmtId="0" fontId="0" fillId="2" borderId="8" xfId="0" applyFill="1" applyBorder="1"/>
    <xf numFmtId="0" fontId="2" fillId="2" borderId="1" xfId="0" applyFont="1" applyFill="1" applyBorder="1" applyAlignment="1">
      <alignment horizontal="center"/>
    </xf>
    <xf numFmtId="0" fontId="16" fillId="2" borderId="0" xfId="3" applyFill="1"/>
    <xf numFmtId="0" fontId="15" fillId="6" borderId="0" xfId="2" applyFill="1"/>
    <xf numFmtId="0" fontId="15" fillId="6" borderId="0" xfId="2" applyFill="1" applyProtection="1">
      <protection locked="0"/>
    </xf>
    <xf numFmtId="0" fontId="15" fillId="0" borderId="0" xfId="2"/>
    <xf numFmtId="0" fontId="23" fillId="0" borderId="6" xfId="2" applyFont="1" applyBorder="1"/>
    <xf numFmtId="0" fontId="26" fillId="0" borderId="6" xfId="2" applyFont="1" applyBorder="1" applyAlignment="1">
      <alignment horizontal="right"/>
    </xf>
    <xf numFmtId="0" fontId="31" fillId="0" borderId="15" xfId="2" applyFont="1" applyBorder="1" applyProtection="1">
      <protection locked="0"/>
    </xf>
    <xf numFmtId="0" fontId="23" fillId="8" borderId="1" xfId="2" applyFont="1" applyFill="1" applyBorder="1" applyAlignment="1" applyProtection="1">
      <alignment horizontal="center" wrapText="1"/>
      <protection locked="0"/>
    </xf>
    <xf numFmtId="0" fontId="26" fillId="0" borderId="1" xfId="2" applyFont="1" applyBorder="1" applyAlignment="1">
      <alignment horizontal="center" textRotation="90" wrapText="1"/>
    </xf>
    <xf numFmtId="0" fontId="14" fillId="2" borderId="23" xfId="2" applyFont="1" applyFill="1" applyBorder="1" applyAlignment="1">
      <alignment horizontal="center" wrapText="1"/>
    </xf>
    <xf numFmtId="0" fontId="7" fillId="0" borderId="12" xfId="2" applyFont="1" applyBorder="1" applyAlignment="1">
      <alignment wrapText="1"/>
    </xf>
    <xf numFmtId="0" fontId="33" fillId="0" borderId="9" xfId="2" applyFont="1" applyBorder="1" applyAlignment="1">
      <alignment horizontal="center"/>
    </xf>
    <xf numFmtId="0" fontId="15" fillId="0" borderId="1" xfId="2" applyBorder="1" applyProtection="1">
      <protection locked="0"/>
    </xf>
    <xf numFmtId="0" fontId="32" fillId="0" borderId="1" xfId="2" applyFont="1" applyBorder="1" applyAlignment="1" applyProtection="1">
      <alignment horizontal="center" wrapText="1"/>
      <protection locked="0"/>
    </xf>
    <xf numFmtId="0" fontId="32" fillId="0" borderId="1" xfId="2" applyFont="1" applyBorder="1" applyAlignment="1">
      <alignment horizontal="center" wrapText="1"/>
    </xf>
    <xf numFmtId="0" fontId="23" fillId="6" borderId="0" xfId="2" applyFont="1" applyFill="1" applyAlignment="1" applyProtection="1">
      <alignment horizontal="center"/>
      <protection locked="0"/>
    </xf>
    <xf numFmtId="0" fontId="23" fillId="0" borderId="0" xfId="2" applyFont="1" applyAlignment="1">
      <alignment horizontal="center"/>
    </xf>
    <xf numFmtId="0" fontId="33" fillId="12" borderId="9" xfId="2" applyFont="1" applyFill="1" applyBorder="1" applyAlignment="1">
      <alignment horizontal="center"/>
    </xf>
    <xf numFmtId="0" fontId="37" fillId="0" borderId="1" xfId="2" applyFont="1" applyBorder="1" applyAlignment="1" applyProtection="1">
      <alignment vertical="top" wrapText="1"/>
      <protection locked="0"/>
    </xf>
    <xf numFmtId="0" fontId="33" fillId="8" borderId="9" xfId="2" applyFont="1" applyFill="1" applyBorder="1" applyAlignment="1">
      <alignment horizontal="center"/>
    </xf>
    <xf numFmtId="0" fontId="15" fillId="13" borderId="6" xfId="2" applyFill="1" applyBorder="1" applyAlignment="1">
      <alignment horizontal="center" wrapText="1"/>
    </xf>
    <xf numFmtId="0" fontId="28" fillId="13" borderId="7" xfId="2" applyFont="1" applyFill="1" applyBorder="1" applyAlignment="1">
      <alignment horizontal="center" wrapText="1"/>
    </xf>
    <xf numFmtId="0" fontId="15" fillId="13" borderId="7" xfId="2" applyFill="1" applyBorder="1"/>
    <xf numFmtId="0" fontId="15" fillId="13" borderId="7" xfId="2" applyFill="1" applyBorder="1" applyProtection="1">
      <protection locked="0"/>
    </xf>
    <xf numFmtId="0" fontId="39" fillId="13" borderId="8" xfId="2" applyFont="1" applyFill="1" applyBorder="1" applyAlignment="1" applyProtection="1">
      <alignment wrapText="1"/>
      <protection locked="0"/>
    </xf>
    <xf numFmtId="0" fontId="30" fillId="13" borderId="7" xfId="2" applyFont="1" applyFill="1" applyBorder="1"/>
    <xf numFmtId="0" fontId="33" fillId="12" borderId="22" xfId="2" applyFont="1" applyFill="1" applyBorder="1" applyAlignment="1">
      <alignment horizontal="center"/>
    </xf>
    <xf numFmtId="0" fontId="40" fillId="0" borderId="1" xfId="2" applyFont="1" applyBorder="1" applyAlignment="1" applyProtection="1">
      <alignment vertical="top" wrapText="1"/>
      <protection locked="0"/>
    </xf>
    <xf numFmtId="0" fontId="33" fillId="8" borderId="1" xfId="2" applyFont="1" applyFill="1" applyBorder="1" applyAlignment="1">
      <alignment horizontal="center"/>
    </xf>
    <xf numFmtId="0" fontId="37" fillId="2" borderId="1" xfId="2" applyFont="1" applyFill="1" applyBorder="1" applyAlignment="1" applyProtection="1">
      <alignment vertical="top" wrapText="1"/>
      <protection locked="0"/>
    </xf>
    <xf numFmtId="0" fontId="21" fillId="13" borderId="0" xfId="2" applyFont="1" applyFill="1" applyAlignment="1">
      <alignment horizontal="center" wrapText="1"/>
    </xf>
    <xf numFmtId="0" fontId="30" fillId="13" borderId="6" xfId="2" applyFont="1" applyFill="1" applyBorder="1" applyAlignment="1">
      <alignment horizontal="center" wrapText="1"/>
    </xf>
    <xf numFmtId="0" fontId="30" fillId="13" borderId="7" xfId="2" applyFont="1" applyFill="1" applyBorder="1" applyProtection="1">
      <protection locked="0"/>
    </xf>
    <xf numFmtId="0" fontId="38" fillId="13" borderId="8" xfId="2" applyFont="1" applyFill="1" applyBorder="1" applyAlignment="1" applyProtection="1">
      <alignment wrapText="1"/>
      <protection locked="0"/>
    </xf>
    <xf numFmtId="0" fontId="30" fillId="4" borderId="6" xfId="2" applyFont="1" applyFill="1" applyBorder="1" applyAlignment="1">
      <alignment horizontal="center" wrapText="1"/>
    </xf>
    <xf numFmtId="0" fontId="15" fillId="13" borderId="22" xfId="2" applyFill="1" applyBorder="1" applyAlignment="1">
      <alignment horizontal="center" wrapText="1"/>
    </xf>
    <xf numFmtId="0" fontId="15" fillId="13" borderId="25" xfId="2" applyFill="1" applyBorder="1" applyAlignment="1">
      <alignment horizontal="center" wrapText="1"/>
    </xf>
    <xf numFmtId="0" fontId="15" fillId="13" borderId="0" xfId="2" applyFill="1"/>
    <xf numFmtId="0" fontId="15" fillId="13" borderId="0" xfId="2" applyFill="1" applyAlignment="1">
      <alignment horizontal="center" textRotation="90" wrapText="1"/>
    </xf>
    <xf numFmtId="0" fontId="30" fillId="13" borderId="7" xfId="2" applyFont="1" applyFill="1" applyBorder="1" applyAlignment="1">
      <alignment horizontal="center" wrapText="1"/>
    </xf>
    <xf numFmtId="0" fontId="12" fillId="13" borderId="0" xfId="2" applyFont="1" applyFill="1" applyAlignment="1">
      <alignment horizontal="center" textRotation="90" wrapText="1"/>
    </xf>
    <xf numFmtId="0" fontId="50" fillId="0" borderId="1" xfId="2" applyFont="1" applyBorder="1" applyAlignment="1" applyProtection="1">
      <alignment vertical="top" wrapText="1"/>
      <protection locked="0"/>
    </xf>
    <xf numFmtId="0" fontId="29" fillId="13" borderId="0" xfId="2" applyFont="1" applyFill="1" applyAlignment="1">
      <alignment horizontal="center" wrapText="1"/>
    </xf>
    <xf numFmtId="0" fontId="21" fillId="13" borderId="25" xfId="2" applyFont="1" applyFill="1" applyBorder="1" applyAlignment="1">
      <alignment horizontal="center" wrapText="1"/>
    </xf>
    <xf numFmtId="0" fontId="15" fillId="13" borderId="0" xfId="2" applyFill="1" applyAlignment="1">
      <alignment horizontal="center" wrapText="1"/>
    </xf>
    <xf numFmtId="0" fontId="51" fillId="13" borderId="0" xfId="2" applyFont="1" applyFill="1" applyAlignment="1">
      <alignment horizontal="center" wrapText="1"/>
    </xf>
    <xf numFmtId="0" fontId="31" fillId="13" borderId="0" xfId="2" applyFont="1" applyFill="1" applyAlignment="1">
      <alignment wrapText="1"/>
    </xf>
    <xf numFmtId="0" fontId="15" fillId="13" borderId="0" xfId="2" applyFill="1" applyProtection="1">
      <protection locked="0"/>
    </xf>
    <xf numFmtId="0" fontId="31" fillId="6" borderId="0" xfId="2" applyFont="1" applyFill="1"/>
    <xf numFmtId="0" fontId="31" fillId="0" borderId="0" xfId="2" applyFont="1"/>
    <xf numFmtId="0" fontId="15" fillId="0" borderId="0" xfId="2" applyProtection="1">
      <protection locked="0"/>
    </xf>
    <xf numFmtId="0" fontId="53" fillId="6" borderId="6" xfId="2" applyFont="1" applyFill="1" applyBorder="1"/>
    <xf numFmtId="0" fontId="15" fillId="6" borderId="7" xfId="2" applyFill="1" applyBorder="1"/>
    <xf numFmtId="0" fontId="15" fillId="6" borderId="8" xfId="2" applyFill="1" applyBorder="1"/>
    <xf numFmtId="0" fontId="54" fillId="6" borderId="1" xfId="2" applyFont="1" applyFill="1" applyBorder="1" applyAlignment="1">
      <alignment textRotation="90"/>
    </xf>
    <xf numFmtId="0" fontId="54" fillId="6" borderId="1" xfId="2" applyFont="1" applyFill="1" applyBorder="1" applyAlignment="1">
      <alignment textRotation="90" wrapText="1"/>
    </xf>
    <xf numFmtId="0" fontId="54" fillId="6" borderId="1" xfId="2" applyFont="1" applyFill="1" applyBorder="1" applyAlignment="1">
      <alignment horizontal="center" textRotation="90" wrapText="1"/>
    </xf>
    <xf numFmtId="0" fontId="54" fillId="15" borderId="11" xfId="2" applyFont="1" applyFill="1" applyBorder="1"/>
    <xf numFmtId="0" fontId="15" fillId="15" borderId="27" xfId="2" applyFill="1" applyBorder="1"/>
    <xf numFmtId="0" fontId="54" fillId="15" borderId="9" xfId="2" applyFont="1" applyFill="1" applyBorder="1"/>
    <xf numFmtId="0" fontId="54" fillId="6" borderId="1" xfId="2" applyFont="1" applyFill="1" applyBorder="1"/>
    <xf numFmtId="164" fontId="0" fillId="6" borderId="1" xfId="6" applyNumberFormat="1" applyFont="1" applyFill="1" applyBorder="1" applyAlignment="1">
      <alignment horizontal="center" vertical="center"/>
    </xf>
    <xf numFmtId="0" fontId="23" fillId="6" borderId="1" xfId="2" applyFont="1" applyFill="1" applyBorder="1" applyAlignment="1">
      <alignment horizontal="center"/>
    </xf>
    <xf numFmtId="0" fontId="26" fillId="8" borderId="1" xfId="2" applyFont="1" applyFill="1" applyBorder="1" applyAlignment="1">
      <alignment horizontal="center"/>
    </xf>
    <xf numFmtId="1" fontId="54" fillId="6" borderId="1" xfId="2" applyNumberFormat="1" applyFont="1" applyFill="1" applyBorder="1" applyAlignment="1">
      <alignment horizontal="center"/>
    </xf>
    <xf numFmtId="0" fontId="15" fillId="6" borderId="11" xfId="2" applyFill="1" applyBorder="1"/>
    <xf numFmtId="0" fontId="15" fillId="6" borderId="27" xfId="2" applyFill="1" applyBorder="1"/>
    <xf numFmtId="0" fontId="15" fillId="6" borderId="10" xfId="2" applyFill="1" applyBorder="1"/>
    <xf numFmtId="1" fontId="15" fillId="6" borderId="10" xfId="2" applyNumberFormat="1" applyFill="1" applyBorder="1"/>
    <xf numFmtId="0" fontId="15" fillId="6" borderId="9" xfId="2" applyFill="1" applyBorder="1" applyAlignment="1">
      <alignment horizontal="center"/>
    </xf>
    <xf numFmtId="0" fontId="15" fillId="6" borderId="9" xfId="2" applyFill="1" applyBorder="1"/>
    <xf numFmtId="0" fontId="15" fillId="6" borderId="22" xfId="2" applyFill="1" applyBorder="1"/>
    <xf numFmtId="1" fontId="15" fillId="6" borderId="0" xfId="2" applyNumberFormat="1" applyFill="1"/>
    <xf numFmtId="0" fontId="15" fillId="6" borderId="24" xfId="2" applyFill="1" applyBorder="1"/>
    <xf numFmtId="0" fontId="15" fillId="6" borderId="25" xfId="2" applyFill="1" applyBorder="1"/>
    <xf numFmtId="1" fontId="15" fillId="6" borderId="24" xfId="2" applyNumberFormat="1" applyFill="1" applyBorder="1"/>
    <xf numFmtId="0" fontId="15" fillId="6" borderId="22" xfId="2" applyFill="1" applyBorder="1" applyAlignment="1">
      <alignment horizontal="center"/>
    </xf>
    <xf numFmtId="0" fontId="15" fillId="6" borderId="48" xfId="2" applyFill="1" applyBorder="1"/>
    <xf numFmtId="0" fontId="15" fillId="6" borderId="49" xfId="2" applyFill="1" applyBorder="1"/>
    <xf numFmtId="0" fontId="15" fillId="6" borderId="47" xfId="2" applyFill="1" applyBorder="1"/>
    <xf numFmtId="1" fontId="15" fillId="6" borderId="47" xfId="2" applyNumberFormat="1" applyFill="1" applyBorder="1"/>
    <xf numFmtId="0" fontId="54" fillId="15" borderId="25" xfId="2" applyFont="1" applyFill="1" applyBorder="1"/>
    <xf numFmtId="0" fontId="15" fillId="15" borderId="0" xfId="2" applyFill="1"/>
    <xf numFmtId="0" fontId="54" fillId="15" borderId="22" xfId="2" applyFont="1" applyFill="1" applyBorder="1"/>
    <xf numFmtId="1" fontId="15" fillId="6" borderId="1" xfId="2" applyNumberFormat="1" applyFill="1" applyBorder="1"/>
    <xf numFmtId="164" fontId="0" fillId="6" borderId="1" xfId="6" applyNumberFormat="1" applyFont="1" applyFill="1" applyBorder="1" applyAlignment="1">
      <alignment horizontal="center"/>
    </xf>
    <xf numFmtId="0" fontId="55" fillId="0" borderId="0" xfId="2" applyFont="1"/>
    <xf numFmtId="0" fontId="54" fillId="15" borderId="6" xfId="2" applyFont="1" applyFill="1" applyBorder="1"/>
    <xf numFmtId="0" fontId="15" fillId="15" borderId="7" xfId="2" applyFill="1" applyBorder="1"/>
    <xf numFmtId="0" fontId="54" fillId="15" borderId="1" xfId="2" applyFont="1" applyFill="1" applyBorder="1"/>
    <xf numFmtId="0" fontId="15" fillId="15" borderId="24" xfId="2" applyFill="1" applyBorder="1"/>
    <xf numFmtId="0" fontId="15" fillId="0" borderId="22" xfId="2" applyBorder="1"/>
    <xf numFmtId="0" fontId="15" fillId="6" borderId="46" xfId="2" applyFill="1" applyBorder="1" applyAlignment="1">
      <alignment horizontal="center"/>
    </xf>
    <xf numFmtId="0" fontId="15" fillId="6" borderId="46" xfId="2" applyFill="1" applyBorder="1"/>
    <xf numFmtId="0" fontId="15" fillId="6" borderId="6" xfId="2" applyFill="1" applyBorder="1"/>
    <xf numFmtId="0" fontId="23" fillId="15" borderId="6" xfId="2" applyFont="1" applyFill="1" applyBorder="1"/>
    <xf numFmtId="0" fontId="56" fillId="15" borderId="7" xfId="2" applyFont="1" applyFill="1" applyBorder="1"/>
    <xf numFmtId="0" fontId="56" fillId="15" borderId="8" xfId="2" applyFont="1" applyFill="1" applyBorder="1"/>
    <xf numFmtId="0" fontId="23" fillId="15" borderId="1" xfId="2" applyFont="1" applyFill="1" applyBorder="1"/>
    <xf numFmtId="1" fontId="23" fillId="6" borderId="1" xfId="2" applyNumberFormat="1" applyFont="1" applyFill="1" applyBorder="1"/>
    <xf numFmtId="164" fontId="23" fillId="6" borderId="1" xfId="6" applyNumberFormat="1" applyFont="1" applyFill="1" applyBorder="1" applyAlignment="1"/>
    <xf numFmtId="0" fontId="57" fillId="6" borderId="1" xfId="2" applyFont="1" applyFill="1" applyBorder="1" applyAlignment="1">
      <alignment horizontal="center"/>
    </xf>
    <xf numFmtId="0" fontId="32" fillId="6" borderId="1" xfId="2" applyFont="1" applyFill="1" applyBorder="1"/>
    <xf numFmtId="1" fontId="58" fillId="6" borderId="1" xfId="2" applyNumberFormat="1" applyFont="1" applyFill="1" applyBorder="1"/>
    <xf numFmtId="0" fontId="60" fillId="6" borderId="0" xfId="2" applyFont="1" applyFill="1"/>
    <xf numFmtId="0" fontId="26" fillId="6" borderId="1" xfId="2" applyFont="1" applyFill="1" applyBorder="1" applyAlignment="1">
      <alignment wrapText="1"/>
    </xf>
    <xf numFmtId="0" fontId="26" fillId="6" borderId="1" xfId="2" applyFont="1" applyFill="1" applyBorder="1" applyAlignment="1">
      <alignment horizontal="center" textRotation="90"/>
    </xf>
    <xf numFmtId="0" fontId="26" fillId="6" borderId="14" xfId="2" applyFont="1" applyFill="1" applyBorder="1" applyAlignment="1">
      <alignment horizontal="center"/>
    </xf>
    <xf numFmtId="0" fontId="26" fillId="6" borderId="15" xfId="2" applyFont="1" applyFill="1" applyBorder="1" applyAlignment="1">
      <alignment horizontal="center" textRotation="90"/>
    </xf>
    <xf numFmtId="0" fontId="54" fillId="6" borderId="37" xfId="2" applyFont="1" applyFill="1" applyBorder="1" applyAlignment="1">
      <alignment wrapText="1"/>
    </xf>
    <xf numFmtId="0" fontId="26" fillId="6" borderId="4" xfId="2" applyFont="1" applyFill="1" applyBorder="1" applyAlignment="1">
      <alignment horizontal="center"/>
    </xf>
    <xf numFmtId="0" fontId="26" fillId="6" borderId="5" xfId="2" applyFont="1" applyFill="1" applyBorder="1" applyAlignment="1">
      <alignment horizontal="center"/>
    </xf>
    <xf numFmtId="0" fontId="26" fillId="6" borderId="30" xfId="2" applyFont="1" applyFill="1" applyBorder="1" applyAlignment="1">
      <alignment horizontal="center"/>
    </xf>
    <xf numFmtId="0" fontId="54" fillId="6" borderId="17" xfId="2" applyFont="1" applyFill="1" applyBorder="1" applyAlignment="1">
      <alignment wrapText="1"/>
    </xf>
    <xf numFmtId="0" fontId="26" fillId="6" borderId="3" xfId="2" applyFont="1" applyFill="1" applyBorder="1" applyAlignment="1">
      <alignment horizontal="center"/>
    </xf>
    <xf numFmtId="0" fontId="54" fillId="6" borderId="43" xfId="2" applyFont="1" applyFill="1" applyBorder="1" applyAlignment="1">
      <alignment wrapText="1"/>
    </xf>
    <xf numFmtId="0" fontId="53" fillId="6" borderId="32" xfId="2" applyFont="1" applyFill="1" applyBorder="1" applyAlignment="1">
      <alignment horizontal="center"/>
    </xf>
    <xf numFmtId="0" fontId="58" fillId="6" borderId="1" xfId="2" applyFont="1" applyFill="1" applyBorder="1" applyAlignment="1">
      <alignment wrapText="1"/>
    </xf>
    <xf numFmtId="0" fontId="58" fillId="6" borderId="50" xfId="2" applyFont="1" applyFill="1" applyBorder="1" applyAlignment="1">
      <alignment horizontal="center"/>
    </xf>
    <xf numFmtId="0" fontId="15" fillId="6" borderId="0" xfId="2" applyFill="1" applyAlignment="1">
      <alignment wrapText="1"/>
    </xf>
    <xf numFmtId="0" fontId="61" fillId="6" borderId="0" xfId="2" applyFont="1" applyFill="1"/>
    <xf numFmtId="0" fontId="62" fillId="15" borderId="6" xfId="2" applyFont="1" applyFill="1" applyBorder="1"/>
    <xf numFmtId="0" fontId="63" fillId="15" borderId="7" xfId="2" applyFont="1" applyFill="1" applyBorder="1"/>
    <xf numFmtId="0" fontId="15" fillId="15" borderId="8" xfId="2" applyFill="1" applyBorder="1"/>
    <xf numFmtId="0" fontId="10" fillId="6" borderId="17" xfId="2" applyFont="1" applyFill="1" applyBorder="1" applyAlignment="1">
      <alignment horizontal="left" wrapText="1"/>
    </xf>
    <xf numFmtId="0" fontId="8" fillId="6" borderId="20" xfId="7" applyFont="1" applyFill="1" applyBorder="1" applyAlignment="1">
      <alignment horizontal="center"/>
    </xf>
    <xf numFmtId="1" fontId="54" fillId="16" borderId="37" xfId="2" applyNumberFormat="1" applyFont="1" applyFill="1" applyBorder="1" applyAlignment="1">
      <alignment horizontal="center"/>
    </xf>
    <xf numFmtId="1" fontId="64" fillId="0" borderId="20" xfId="2" applyNumberFormat="1" applyFont="1" applyBorder="1" applyAlignment="1">
      <alignment horizontal="center"/>
    </xf>
    <xf numFmtId="165" fontId="54" fillId="6" borderId="1" xfId="8" applyNumberFormat="1" applyFont="1" applyFill="1" applyBorder="1" applyAlignment="1">
      <alignment horizontal="center"/>
    </xf>
    <xf numFmtId="165" fontId="64" fillId="6" borderId="37" xfId="2" applyNumberFormat="1" applyFont="1" applyFill="1" applyBorder="1" applyAlignment="1">
      <alignment horizontal="center"/>
    </xf>
    <xf numFmtId="0" fontId="8" fillId="6" borderId="19" xfId="7" applyFont="1" applyFill="1" applyBorder="1" applyAlignment="1">
      <alignment horizontal="center"/>
    </xf>
    <xf numFmtId="1" fontId="54" fillId="16" borderId="17" xfId="2" applyNumberFormat="1" applyFont="1" applyFill="1" applyBorder="1" applyAlignment="1">
      <alignment horizontal="center"/>
    </xf>
    <xf numFmtId="165" fontId="64" fillId="6" borderId="17" xfId="2" applyNumberFormat="1" applyFont="1" applyFill="1" applyBorder="1" applyAlignment="1">
      <alignment horizontal="center"/>
    </xf>
    <xf numFmtId="0" fontId="10" fillId="6" borderId="17" xfId="2" applyFont="1" applyFill="1" applyBorder="1" applyAlignment="1">
      <alignment wrapText="1"/>
    </xf>
    <xf numFmtId="0" fontId="8" fillId="6" borderId="19" xfId="7" applyFont="1" applyFill="1" applyBorder="1" applyAlignment="1">
      <alignment horizontal="center" vertical="top" wrapText="1"/>
    </xf>
    <xf numFmtId="0" fontId="10" fillId="6" borderId="17" xfId="2" applyFont="1" applyFill="1" applyBorder="1" applyAlignment="1">
      <alignment vertical="top" wrapText="1"/>
    </xf>
    <xf numFmtId="0" fontId="8" fillId="6" borderId="19" xfId="7" applyFont="1" applyFill="1" applyBorder="1" applyAlignment="1">
      <alignment horizontal="center" vertical="top"/>
    </xf>
    <xf numFmtId="0" fontId="10" fillId="6" borderId="43" xfId="2" applyFont="1" applyFill="1" applyBorder="1" applyAlignment="1">
      <alignment vertical="top" wrapText="1"/>
    </xf>
    <xf numFmtId="0" fontId="8" fillId="6" borderId="21" xfId="7" applyFont="1" applyFill="1" applyBorder="1" applyAlignment="1">
      <alignment horizontal="center" vertical="top"/>
    </xf>
    <xf numFmtId="1" fontId="64" fillId="0" borderId="0" xfId="2" applyNumberFormat="1" applyFont="1" applyAlignment="1">
      <alignment horizontal="center"/>
    </xf>
    <xf numFmtId="165" fontId="64" fillId="6" borderId="43" xfId="2" applyNumberFormat="1" applyFont="1" applyFill="1" applyBorder="1" applyAlignment="1">
      <alignment horizontal="center"/>
    </xf>
    <xf numFmtId="0" fontId="8" fillId="6" borderId="1" xfId="2" applyFont="1" applyFill="1" applyBorder="1" applyAlignment="1">
      <alignment wrapText="1"/>
    </xf>
    <xf numFmtId="49" fontId="8" fillId="6" borderId="7" xfId="7" applyNumberFormat="1" applyFont="1" applyFill="1" applyBorder="1" applyAlignment="1">
      <alignment horizontal="center"/>
    </xf>
    <xf numFmtId="1" fontId="54" fillId="16" borderId="1" xfId="2" applyNumberFormat="1" applyFont="1" applyFill="1" applyBorder="1" applyAlignment="1">
      <alignment horizontal="center"/>
    </xf>
    <xf numFmtId="1" fontId="64" fillId="0" borderId="1" xfId="2" applyNumberFormat="1" applyFont="1" applyBorder="1" applyAlignment="1">
      <alignment horizontal="center"/>
    </xf>
    <xf numFmtId="165" fontId="64" fillId="6" borderId="1" xfId="2" applyNumberFormat="1" applyFont="1" applyFill="1" applyBorder="1" applyAlignment="1">
      <alignment horizontal="center"/>
    </xf>
    <xf numFmtId="165" fontId="54" fillId="6" borderId="37" xfId="8" applyNumberFormat="1" applyFont="1" applyFill="1" applyBorder="1" applyAlignment="1">
      <alignment horizontal="center"/>
    </xf>
    <xf numFmtId="1" fontId="64" fillId="0" borderId="19" xfId="2" applyNumberFormat="1" applyFont="1" applyBorder="1" applyAlignment="1">
      <alignment horizontal="center"/>
    </xf>
    <xf numFmtId="165" fontId="54" fillId="6" borderId="17" xfId="8" applyNumberFormat="1" applyFont="1" applyFill="1" applyBorder="1" applyAlignment="1">
      <alignment horizontal="center"/>
    </xf>
    <xf numFmtId="1" fontId="64" fillId="0" borderId="21" xfId="2" applyNumberFormat="1" applyFont="1" applyBorder="1" applyAlignment="1">
      <alignment horizontal="center"/>
    </xf>
    <xf numFmtId="1" fontId="54" fillId="16" borderId="43" xfId="2" applyNumberFormat="1" applyFont="1" applyFill="1" applyBorder="1" applyAlignment="1">
      <alignment horizontal="center"/>
    </xf>
    <xf numFmtId="165" fontId="54" fillId="6" borderId="43" xfId="8" applyNumberFormat="1" applyFont="1" applyFill="1" applyBorder="1" applyAlignment="1">
      <alignment horizontal="center"/>
    </xf>
    <xf numFmtId="1" fontId="64" fillId="0" borderId="7" xfId="2" applyNumberFormat="1" applyFont="1" applyBorder="1" applyAlignment="1">
      <alignment horizontal="center"/>
    </xf>
    <xf numFmtId="165" fontId="64" fillId="6" borderId="1" xfId="8" applyNumberFormat="1" applyFont="1" applyFill="1" applyBorder="1" applyAlignment="1">
      <alignment horizontal="center"/>
    </xf>
    <xf numFmtId="0" fontId="16" fillId="2" borderId="0" xfId="9" applyFill="1"/>
    <xf numFmtId="0" fontId="66" fillId="2" borderId="0" xfId="9" applyFont="1" applyFill="1"/>
    <xf numFmtId="0" fontId="14" fillId="2" borderId="0" xfId="9" applyFont="1" applyFill="1"/>
    <xf numFmtId="0" fontId="20" fillId="2" borderId="0" xfId="9" applyFont="1" applyFill="1" applyAlignment="1">
      <alignment wrapText="1"/>
    </xf>
    <xf numFmtId="0" fontId="20" fillId="2" borderId="0" xfId="9" applyFont="1" applyFill="1" applyAlignment="1">
      <alignment vertical="center" wrapText="1"/>
    </xf>
    <xf numFmtId="0" fontId="2" fillId="2" borderId="0" xfId="9" applyFont="1" applyFill="1" applyAlignment="1">
      <alignment wrapText="1"/>
    </xf>
    <xf numFmtId="0" fontId="16" fillId="4" borderId="0" xfId="9" applyFill="1"/>
    <xf numFmtId="0" fontId="11" fillId="2" borderId="0" xfId="9" applyFont="1" applyFill="1" applyAlignment="1">
      <alignment horizontal="left" vertical="center"/>
    </xf>
    <xf numFmtId="0" fontId="2" fillId="2" borderId="0" xfId="9" applyFont="1" applyFill="1" applyAlignment="1">
      <alignment horizontal="center" vertical="top"/>
    </xf>
    <xf numFmtId="0" fontId="2" fillId="2" borderId="0" xfId="9" applyFont="1" applyFill="1"/>
    <xf numFmtId="0" fontId="69" fillId="0" borderId="9" xfId="9" applyFont="1" applyBorder="1" applyAlignment="1">
      <alignment horizontal="center" vertical="center"/>
    </xf>
    <xf numFmtId="0" fontId="69" fillId="0" borderId="1" xfId="9" applyFont="1" applyBorder="1" applyAlignment="1">
      <alignment horizontal="center" vertical="center"/>
    </xf>
    <xf numFmtId="0" fontId="69" fillId="0" borderId="1" xfId="9" applyFont="1" applyBorder="1" applyAlignment="1">
      <alignment horizontal="center" vertical="center" wrapText="1"/>
    </xf>
    <xf numFmtId="0" fontId="30" fillId="0" borderId="33" xfId="9" applyFont="1" applyBorder="1" applyAlignment="1">
      <alignment wrapText="1"/>
    </xf>
    <xf numFmtId="0" fontId="70" fillId="0" borderId="33" xfId="11" applyNumberFormat="1" applyFont="1" applyBorder="1" applyAlignment="1">
      <alignment wrapText="1"/>
    </xf>
    <xf numFmtId="0" fontId="30" fillId="0" borderId="37" xfId="9" applyFont="1" applyBorder="1" applyAlignment="1">
      <alignment wrapText="1"/>
    </xf>
    <xf numFmtId="0" fontId="16" fillId="2" borderId="37" xfId="9" applyFill="1" applyBorder="1"/>
    <xf numFmtId="0" fontId="16" fillId="2" borderId="17" xfId="9" applyFill="1" applyBorder="1"/>
    <xf numFmtId="0" fontId="30" fillId="0" borderId="22" xfId="9" applyFont="1" applyBorder="1" applyAlignment="1">
      <alignment wrapText="1"/>
    </xf>
    <xf numFmtId="0" fontId="16" fillId="2" borderId="22" xfId="9" applyFill="1" applyBorder="1"/>
    <xf numFmtId="0" fontId="72" fillId="0" borderId="1" xfId="9" applyFont="1" applyBorder="1" applyAlignment="1">
      <alignment wrapText="1"/>
    </xf>
    <xf numFmtId="0" fontId="72" fillId="0" borderId="9" xfId="9" applyFont="1" applyBorder="1" applyAlignment="1">
      <alignment wrapText="1"/>
    </xf>
    <xf numFmtId="0" fontId="16" fillId="2" borderId="34" xfId="9" applyFill="1" applyBorder="1"/>
    <xf numFmtId="0" fontId="16" fillId="2" borderId="33" xfId="9" applyFill="1" applyBorder="1"/>
    <xf numFmtId="0" fontId="70" fillId="0" borderId="17" xfId="11" applyNumberFormat="1" applyFont="1" applyBorder="1" applyAlignment="1">
      <alignment wrapText="1"/>
    </xf>
    <xf numFmtId="0" fontId="16" fillId="2" borderId="33" xfId="9" applyFill="1" applyBorder="1" applyAlignment="1">
      <alignment wrapText="1"/>
    </xf>
    <xf numFmtId="0" fontId="73" fillId="2" borderId="9" xfId="9" applyFont="1" applyFill="1" applyBorder="1" applyAlignment="1">
      <alignment wrapText="1"/>
    </xf>
    <xf numFmtId="0" fontId="16" fillId="2" borderId="17" xfId="9" applyFill="1" applyBorder="1" applyAlignment="1">
      <alignment wrapText="1"/>
    </xf>
    <xf numFmtId="0" fontId="73" fillId="2" borderId="17" xfId="9" applyFont="1" applyFill="1" applyBorder="1" applyAlignment="1">
      <alignment wrapText="1"/>
    </xf>
    <xf numFmtId="0" fontId="73" fillId="2" borderId="17" xfId="9" applyFont="1" applyFill="1" applyBorder="1"/>
    <xf numFmtId="0" fontId="16" fillId="2" borderId="34" xfId="9" applyFill="1" applyBorder="1" applyAlignment="1">
      <alignment wrapText="1"/>
    </xf>
    <xf numFmtId="0" fontId="73" fillId="2" borderId="33" xfId="9" applyFont="1" applyFill="1" applyBorder="1" applyAlignment="1">
      <alignment wrapText="1"/>
    </xf>
    <xf numFmtId="0" fontId="74" fillId="0" borderId="8" xfId="11" applyNumberFormat="1" applyFont="1" applyBorder="1" applyAlignment="1">
      <alignment wrapText="1"/>
    </xf>
    <xf numFmtId="0" fontId="25" fillId="0" borderId="8" xfId="5" applyNumberFormat="1" applyBorder="1" applyAlignment="1">
      <alignment wrapText="1"/>
    </xf>
    <xf numFmtId="0" fontId="24" fillId="0" borderId="1" xfId="9" applyFont="1" applyBorder="1" applyAlignment="1">
      <alignment wrapText="1"/>
    </xf>
    <xf numFmtId="0" fontId="16" fillId="2" borderId="9" xfId="9" applyFill="1" applyBorder="1"/>
    <xf numFmtId="0" fontId="73" fillId="2" borderId="33" xfId="9" applyFont="1" applyFill="1" applyBorder="1" applyAlignment="1">
      <alignment horizontal="left" vertical="center"/>
    </xf>
    <xf numFmtId="0" fontId="69" fillId="0" borderId="9" xfId="9" applyFont="1" applyBorder="1" applyAlignment="1">
      <alignment horizontal="center" vertical="center" wrapText="1"/>
    </xf>
    <xf numFmtId="0" fontId="30" fillId="0" borderId="55" xfId="2" applyFont="1" applyBorder="1" applyAlignment="1">
      <alignment vertical="center" wrapText="1"/>
    </xf>
    <xf numFmtId="0" fontId="30" fillId="0" borderId="33" xfId="2" applyFont="1" applyBorder="1" applyAlignment="1">
      <alignment vertical="center" wrapText="1"/>
    </xf>
    <xf numFmtId="0" fontId="73" fillId="2" borderId="56" xfId="9" applyFont="1" applyFill="1" applyBorder="1" applyAlignment="1">
      <alignment wrapText="1"/>
    </xf>
    <xf numFmtId="0" fontId="30" fillId="0" borderId="52" xfId="2" applyFont="1" applyBorder="1" applyAlignment="1">
      <alignment vertical="center" wrapText="1"/>
    </xf>
    <xf numFmtId="0" fontId="30" fillId="0" borderId="17" xfId="2" applyFont="1" applyBorder="1" applyAlignment="1">
      <alignment vertical="center" wrapText="1"/>
    </xf>
    <xf numFmtId="0" fontId="73" fillId="2" borderId="16" xfId="9" applyFont="1" applyFill="1" applyBorder="1" applyAlignment="1">
      <alignment wrapText="1"/>
    </xf>
    <xf numFmtId="0" fontId="16" fillId="2" borderId="16" xfId="9" applyFill="1" applyBorder="1"/>
    <xf numFmtId="0" fontId="30" fillId="0" borderId="38" xfId="2" applyFont="1" applyBorder="1" applyAlignment="1">
      <alignment vertical="center" wrapText="1"/>
    </xf>
    <xf numFmtId="0" fontId="30" fillId="0" borderId="43" xfId="2" applyFont="1" applyBorder="1" applyAlignment="1">
      <alignment vertical="center" wrapText="1"/>
    </xf>
    <xf numFmtId="0" fontId="16" fillId="2" borderId="57" xfId="9" applyFill="1" applyBorder="1"/>
    <xf numFmtId="0" fontId="24" fillId="0" borderId="33" xfId="2" applyFont="1" applyBorder="1" applyAlignment="1">
      <alignment wrapText="1"/>
    </xf>
    <xf numFmtId="0" fontId="16" fillId="2" borderId="43" xfId="9" applyFill="1" applyBorder="1"/>
    <xf numFmtId="0" fontId="16" fillId="2" borderId="51" xfId="9" applyFill="1" applyBorder="1"/>
    <xf numFmtId="0" fontId="73" fillId="2" borderId="37" xfId="9" applyFont="1" applyFill="1" applyBorder="1" applyAlignment="1">
      <alignment horizontal="left" vertical="center"/>
    </xf>
    <xf numFmtId="0" fontId="30" fillId="0" borderId="34" xfId="2" applyFont="1" applyBorder="1" applyAlignment="1">
      <alignment vertical="center" wrapText="1"/>
    </xf>
    <xf numFmtId="0" fontId="16" fillId="2" borderId="54" xfId="9" applyFill="1" applyBorder="1"/>
    <xf numFmtId="0" fontId="25" fillId="0" borderId="1" xfId="5" applyBorder="1" applyAlignment="1">
      <alignment wrapText="1"/>
    </xf>
    <xf numFmtId="0" fontId="73" fillId="2" borderId="9" xfId="9" applyFont="1" applyFill="1" applyBorder="1" applyAlignment="1">
      <alignment horizontal="left" vertical="center" wrapText="1"/>
    </xf>
    <xf numFmtId="0" fontId="73" fillId="2" borderId="17" xfId="9" applyFont="1" applyFill="1" applyBorder="1" applyAlignment="1">
      <alignment horizontal="left" vertical="center"/>
    </xf>
    <xf numFmtId="0" fontId="73" fillId="2" borderId="17" xfId="9" applyFont="1" applyFill="1" applyBorder="1" applyAlignment="1">
      <alignment horizontal="left" vertical="center" wrapText="1"/>
    </xf>
    <xf numFmtId="0" fontId="74" fillId="0" borderId="33" xfId="11" applyNumberFormat="1" applyFont="1" applyBorder="1" applyAlignment="1">
      <alignment wrapText="1"/>
    </xf>
    <xf numFmtId="0" fontId="16" fillId="2" borderId="55" xfId="9" applyFill="1" applyBorder="1"/>
    <xf numFmtId="0" fontId="73" fillId="2" borderId="56" xfId="9" applyFont="1" applyFill="1" applyBorder="1" applyAlignment="1">
      <alignment vertical="center"/>
    </xf>
    <xf numFmtId="0" fontId="16" fillId="2" borderId="52" xfId="9" applyFill="1" applyBorder="1"/>
    <xf numFmtId="0" fontId="25" fillId="0" borderId="17" xfId="5" applyNumberFormat="1" applyBorder="1" applyAlignment="1">
      <alignment wrapText="1"/>
    </xf>
    <xf numFmtId="0" fontId="24" fillId="0" borderId="17" xfId="9" applyFont="1" applyBorder="1" applyAlignment="1">
      <alignment wrapText="1"/>
    </xf>
    <xf numFmtId="0" fontId="16" fillId="2" borderId="53" xfId="9" applyFill="1" applyBorder="1"/>
    <xf numFmtId="0" fontId="73" fillId="2" borderId="33" xfId="9" applyFont="1" applyFill="1" applyBorder="1" applyAlignment="1">
      <alignment vertical="center" wrapText="1"/>
    </xf>
    <xf numFmtId="0" fontId="73" fillId="2" borderId="33" xfId="9" applyFont="1" applyFill="1" applyBorder="1" applyAlignment="1">
      <alignment vertical="center"/>
    </xf>
    <xf numFmtId="0" fontId="73" fillId="2" borderId="34" xfId="9" applyFont="1" applyFill="1" applyBorder="1" applyAlignment="1">
      <alignment vertical="center"/>
    </xf>
    <xf numFmtId="0" fontId="73" fillId="2" borderId="17" xfId="9" applyFont="1" applyFill="1" applyBorder="1" applyAlignment="1">
      <alignment vertical="center" wrapText="1"/>
    </xf>
    <xf numFmtId="0" fontId="74" fillId="0" borderId="17" xfId="11" applyNumberFormat="1" applyFont="1" applyBorder="1" applyAlignment="1">
      <alignment wrapText="1"/>
    </xf>
    <xf numFmtId="0" fontId="73" fillId="2" borderId="16" xfId="9" applyFont="1" applyFill="1" applyBorder="1" applyAlignment="1">
      <alignment vertical="center"/>
    </xf>
    <xf numFmtId="0" fontId="73" fillId="2" borderId="9" xfId="9" applyFont="1" applyFill="1" applyBorder="1" applyAlignment="1">
      <alignment vertical="center"/>
    </xf>
    <xf numFmtId="0" fontId="73" fillId="2" borderId="17" xfId="9" applyFont="1" applyFill="1" applyBorder="1" applyAlignment="1">
      <alignment vertical="center"/>
    </xf>
    <xf numFmtId="0" fontId="73" fillId="0" borderId="33" xfId="11" applyNumberFormat="1" applyFont="1" applyBorder="1" applyAlignment="1">
      <alignment vertical="center" wrapText="1"/>
    </xf>
    <xf numFmtId="0" fontId="73" fillId="2" borderId="37" xfId="9" applyFont="1" applyFill="1" applyBorder="1" applyAlignment="1">
      <alignment vertical="center" wrapText="1"/>
    </xf>
    <xf numFmtId="0" fontId="70" fillId="0" borderId="8" xfId="11" applyNumberFormat="1" applyFont="1" applyBorder="1" applyAlignment="1">
      <alignment wrapText="1"/>
    </xf>
    <xf numFmtId="0" fontId="15" fillId="0" borderId="0" xfId="2" applyAlignment="1">
      <alignment wrapText="1"/>
    </xf>
    <xf numFmtId="0" fontId="73" fillId="2" borderId="9" xfId="9" applyFont="1" applyFill="1" applyBorder="1" applyAlignment="1">
      <alignment vertical="center" wrapText="1"/>
    </xf>
    <xf numFmtId="0" fontId="73" fillId="2" borderId="33" xfId="9" applyFont="1" applyFill="1" applyBorder="1"/>
    <xf numFmtId="0" fontId="75" fillId="6" borderId="0" xfId="2" applyFont="1" applyFill="1" applyAlignment="1">
      <alignment wrapText="1"/>
    </xf>
    <xf numFmtId="0" fontId="76" fillId="6" borderId="0" xfId="2" applyFont="1" applyFill="1" applyAlignment="1">
      <alignment wrapText="1"/>
    </xf>
    <xf numFmtId="0" fontId="77" fillId="6" borderId="0" xfId="2" applyFont="1" applyFill="1" applyAlignment="1">
      <alignment wrapText="1"/>
    </xf>
    <xf numFmtId="0" fontId="15" fillId="6" borderId="0" xfId="2" applyFill="1" applyAlignment="1">
      <alignment horizontal="left" wrapText="1" indent="1"/>
    </xf>
    <xf numFmtId="0" fontId="78" fillId="6" borderId="0" xfId="2" applyFont="1" applyFill="1" applyAlignment="1">
      <alignment horizontal="left" wrapText="1" indent="1"/>
    </xf>
    <xf numFmtId="0" fontId="77" fillId="6" borderId="0" xfId="2" applyFont="1" applyFill="1" applyAlignment="1">
      <alignment horizontal="left" wrapText="1" indent="1"/>
    </xf>
    <xf numFmtId="166" fontId="77" fillId="6" borderId="0" xfId="2" applyNumberFormat="1" applyFont="1" applyFill="1" applyAlignment="1">
      <alignment horizontal="left" wrapText="1"/>
    </xf>
    <xf numFmtId="0" fontId="0" fillId="2" borderId="9" xfId="0" applyFill="1" applyBorder="1"/>
    <xf numFmtId="0" fontId="0" fillId="4" borderId="0" xfId="0" applyFill="1"/>
    <xf numFmtId="0" fontId="2" fillId="17" borderId="1" xfId="0" applyFont="1" applyFill="1" applyBorder="1" applyAlignment="1">
      <alignment horizontal="center"/>
    </xf>
    <xf numFmtId="0" fontId="2" fillId="17" borderId="9" xfId="0" applyFont="1" applyFill="1" applyBorder="1" applyAlignment="1">
      <alignment horizontal="center"/>
    </xf>
    <xf numFmtId="0" fontId="22" fillId="2" borderId="0" xfId="4" applyFill="1"/>
    <xf numFmtId="0" fontId="0" fillId="2" borderId="22" xfId="0" applyFill="1" applyBorder="1"/>
    <xf numFmtId="0" fontId="0" fillId="4" borderId="46" xfId="0" applyFill="1" applyBorder="1"/>
    <xf numFmtId="0" fontId="16" fillId="2" borderId="25" xfId="3" applyFill="1" applyBorder="1"/>
    <xf numFmtId="0" fontId="16" fillId="2" borderId="24" xfId="3" applyFill="1" applyBorder="1"/>
    <xf numFmtId="0" fontId="19" fillId="2" borderId="0" xfId="3" applyFont="1" applyFill="1"/>
    <xf numFmtId="0" fontId="0" fillId="2" borderId="0" xfId="3" applyFont="1" applyFill="1"/>
    <xf numFmtId="0" fontId="4" fillId="19" borderId="11" xfId="1" applyFill="1" applyBorder="1"/>
    <xf numFmtId="0" fontId="4" fillId="19" borderId="27" xfId="1" applyFill="1" applyBorder="1"/>
    <xf numFmtId="0" fontId="4" fillId="19" borderId="10" xfId="1" applyFill="1" applyBorder="1"/>
    <xf numFmtId="0" fontId="4" fillId="2" borderId="0" xfId="1" applyFill="1"/>
    <xf numFmtId="0" fontId="4" fillId="19" borderId="25" xfId="1" applyFill="1" applyBorder="1"/>
    <xf numFmtId="0" fontId="4" fillId="19" borderId="24" xfId="1" applyFill="1" applyBorder="1"/>
    <xf numFmtId="0" fontId="4" fillId="19" borderId="25" xfId="1" applyFill="1" applyBorder="1" applyAlignment="1">
      <alignment vertical="center"/>
    </xf>
    <xf numFmtId="0" fontId="4" fillId="19" borderId="24" xfId="1" applyFill="1" applyBorder="1" applyAlignment="1">
      <alignment vertical="center"/>
    </xf>
    <xf numFmtId="0" fontId="4" fillId="2" borderId="0" xfId="1" applyFill="1" applyAlignment="1">
      <alignment vertical="center"/>
    </xf>
    <xf numFmtId="0" fontId="84" fillId="19" borderId="24" xfId="1" applyFont="1" applyFill="1" applyBorder="1" applyAlignment="1">
      <alignment horizontal="left" vertical="center"/>
    </xf>
    <xf numFmtId="0" fontId="83" fillId="3" borderId="6" xfId="1" applyFont="1" applyFill="1" applyBorder="1" applyAlignment="1">
      <alignment vertical="top"/>
    </xf>
    <xf numFmtId="0" fontId="83" fillId="3" borderId="7" xfId="1" applyFont="1" applyFill="1" applyBorder="1" applyAlignment="1">
      <alignment vertical="top"/>
    </xf>
    <xf numFmtId="0" fontId="5" fillId="2" borderId="0" xfId="1" applyFont="1" applyFill="1" applyAlignment="1">
      <alignment horizontal="center" vertical="center"/>
    </xf>
    <xf numFmtId="0" fontId="5" fillId="2" borderId="28" xfId="1" applyFont="1" applyFill="1" applyBorder="1" applyAlignment="1">
      <alignment horizontal="center" vertical="center"/>
    </xf>
    <xf numFmtId="0" fontId="4" fillId="2" borderId="28" xfId="1" applyFill="1" applyBorder="1"/>
    <xf numFmtId="0" fontId="4" fillId="19" borderId="26" xfId="1" applyFill="1" applyBorder="1"/>
    <xf numFmtId="0" fontId="4" fillId="19" borderId="28" xfId="1" applyFill="1" applyBorder="1"/>
    <xf numFmtId="0" fontId="4" fillId="19" borderId="23" xfId="1" applyFill="1" applyBorder="1" applyAlignment="1">
      <alignment vertical="center"/>
    </xf>
    <xf numFmtId="0" fontId="86" fillId="6" borderId="6" xfId="2" applyFont="1" applyFill="1" applyBorder="1"/>
    <xf numFmtId="0" fontId="87" fillId="6" borderId="7" xfId="2" applyFont="1" applyFill="1" applyBorder="1"/>
    <xf numFmtId="0" fontId="87" fillId="6" borderId="8" xfId="2" applyFont="1" applyFill="1" applyBorder="1"/>
    <xf numFmtId="0" fontId="29" fillId="15" borderId="26" xfId="2" applyFont="1" applyFill="1" applyBorder="1"/>
    <xf numFmtId="0" fontId="15" fillId="15" borderId="28" xfId="2" applyFill="1" applyBorder="1"/>
    <xf numFmtId="0" fontId="15" fillId="15" borderId="23" xfId="2" applyFill="1" applyBorder="1"/>
    <xf numFmtId="0" fontId="26" fillId="0" borderId="8" xfId="2" applyFont="1" applyBorder="1" applyAlignment="1">
      <alignment horizontal="center" textRotation="90" wrapText="1"/>
    </xf>
    <xf numFmtId="0" fontId="26" fillId="0" borderId="1" xfId="2" applyFont="1" applyBorder="1" applyAlignment="1">
      <alignment textRotation="90" wrapText="1"/>
    </xf>
    <xf numFmtId="0" fontId="26" fillId="0" borderId="1" xfId="2" applyFont="1" applyBorder="1" applyAlignment="1">
      <alignment horizontal="center" textRotation="90"/>
    </xf>
    <xf numFmtId="0" fontId="21" fillId="0" borderId="9" xfId="2" applyFont="1" applyBorder="1" applyAlignment="1">
      <alignment vertical="center" wrapText="1"/>
    </xf>
    <xf numFmtId="0" fontId="21" fillId="0" borderId="22" xfId="2" applyFont="1" applyBorder="1" applyAlignment="1">
      <alignment vertical="center" wrapText="1"/>
    </xf>
    <xf numFmtId="0" fontId="21" fillId="0" borderId="12" xfId="2" applyFont="1" applyBorder="1" applyAlignment="1">
      <alignment vertical="center" wrapText="1"/>
    </xf>
    <xf numFmtId="0" fontId="15" fillId="13" borderId="7" xfId="2" applyFill="1" applyBorder="1" applyAlignment="1">
      <alignment horizontal="center" wrapText="1"/>
    </xf>
    <xf numFmtId="0" fontId="15" fillId="6" borderId="12" xfId="2" applyFill="1" applyBorder="1"/>
    <xf numFmtId="0" fontId="21" fillId="13" borderId="24" xfId="2" applyFont="1" applyFill="1" applyBorder="1" applyAlignment="1">
      <alignment horizontal="center" wrapText="1"/>
    </xf>
    <xf numFmtId="0" fontId="29" fillId="8" borderId="1" xfId="2" applyFont="1" applyFill="1" applyBorder="1" applyAlignment="1">
      <alignment horizontal="center"/>
    </xf>
    <xf numFmtId="0" fontId="58" fillId="8" borderId="1" xfId="2" applyFont="1" applyFill="1" applyBorder="1" applyAlignment="1">
      <alignment horizontal="center"/>
    </xf>
    <xf numFmtId="0" fontId="21" fillId="9" borderId="25" xfId="2" applyFont="1" applyFill="1" applyBorder="1" applyAlignment="1">
      <alignment horizontal="center" wrapText="1"/>
    </xf>
    <xf numFmtId="0" fontId="21" fillId="9" borderId="24" xfId="2" applyFont="1" applyFill="1" applyBorder="1" applyAlignment="1">
      <alignment horizontal="center" wrapText="1"/>
    </xf>
    <xf numFmtId="0" fontId="15" fillId="13" borderId="25" xfId="2" applyFill="1" applyBorder="1"/>
    <xf numFmtId="0" fontId="15" fillId="13" borderId="24" xfId="2" applyFill="1" applyBorder="1" applyAlignment="1">
      <alignment horizontal="center" textRotation="90" wrapText="1"/>
    </xf>
    <xf numFmtId="1" fontId="58" fillId="8" borderId="1" xfId="2" applyNumberFormat="1" applyFont="1" applyFill="1" applyBorder="1" applyAlignment="1">
      <alignment horizontal="center"/>
    </xf>
    <xf numFmtId="0" fontId="12" fillId="13" borderId="24" xfId="2" applyFont="1" applyFill="1" applyBorder="1" applyAlignment="1">
      <alignment horizontal="center" textRotation="90" wrapText="1"/>
    </xf>
    <xf numFmtId="0" fontId="15" fillId="13" borderId="24" xfId="2" applyFill="1" applyBorder="1"/>
    <xf numFmtId="0" fontId="29" fillId="13" borderId="24" xfId="2" applyFont="1" applyFill="1" applyBorder="1" applyAlignment="1">
      <alignment horizontal="center" wrapText="1"/>
    </xf>
    <xf numFmtId="0" fontId="26" fillId="6" borderId="32" xfId="2" applyFont="1" applyFill="1" applyBorder="1" applyAlignment="1">
      <alignment horizontal="center"/>
    </xf>
    <xf numFmtId="1" fontId="58" fillId="6" borderId="50" xfId="2" applyNumberFormat="1" applyFont="1" applyFill="1" applyBorder="1" applyAlignment="1">
      <alignment horizontal="center"/>
    </xf>
    <xf numFmtId="0" fontId="2" fillId="20" borderId="1" xfId="0" applyFont="1" applyFill="1" applyBorder="1" applyAlignment="1">
      <alignment horizontal="center"/>
    </xf>
    <xf numFmtId="0" fontId="0" fillId="7" borderId="1" xfId="0" applyFill="1" applyBorder="1" applyAlignment="1">
      <alignment horizontal="center"/>
    </xf>
    <xf numFmtId="0" fontId="2" fillId="7" borderId="1" xfId="0" applyFont="1" applyFill="1" applyBorder="1" applyAlignment="1">
      <alignment horizontal="center"/>
    </xf>
    <xf numFmtId="0" fontId="2" fillId="20" borderId="33" xfId="0" applyFont="1" applyFill="1" applyBorder="1" applyAlignment="1">
      <alignment horizontal="center"/>
    </xf>
    <xf numFmtId="0" fontId="2" fillId="20" borderId="34" xfId="0" applyFont="1" applyFill="1" applyBorder="1" applyAlignment="1">
      <alignment horizontal="center"/>
    </xf>
    <xf numFmtId="0" fontId="2" fillId="20" borderId="24" xfId="0" applyFont="1" applyFill="1" applyBorder="1" applyAlignment="1">
      <alignment horizontal="center"/>
    </xf>
    <xf numFmtId="0" fontId="2" fillId="20" borderId="17" xfId="0" applyFont="1" applyFill="1" applyBorder="1" applyAlignment="1">
      <alignment horizontal="center"/>
    </xf>
    <xf numFmtId="0" fontId="2" fillId="21" borderId="33" xfId="0" applyFont="1" applyFill="1" applyBorder="1" applyAlignment="1">
      <alignment horizontal="center"/>
    </xf>
    <xf numFmtId="0" fontId="2" fillId="21" borderId="34" xfId="0" applyFont="1" applyFill="1" applyBorder="1" applyAlignment="1">
      <alignment horizontal="center"/>
    </xf>
    <xf numFmtId="0" fontId="2" fillId="21" borderId="17" xfId="0" applyFont="1" applyFill="1" applyBorder="1" applyAlignment="1">
      <alignment horizontal="center"/>
    </xf>
    <xf numFmtId="0" fontId="2" fillId="21" borderId="1" xfId="0" applyFont="1" applyFill="1" applyBorder="1" applyAlignment="1">
      <alignment horizontal="center"/>
    </xf>
    <xf numFmtId="0" fontId="2" fillId="7" borderId="33" xfId="0" applyFont="1" applyFill="1" applyBorder="1" applyAlignment="1">
      <alignment horizontal="center"/>
    </xf>
    <xf numFmtId="0" fontId="2" fillId="7" borderId="17" xfId="0" applyFont="1" applyFill="1" applyBorder="1" applyAlignment="1">
      <alignment horizontal="center"/>
    </xf>
    <xf numFmtId="0" fontId="2" fillId="7" borderId="34" xfId="0" applyFont="1" applyFill="1" applyBorder="1" applyAlignment="1">
      <alignment horizontal="center"/>
    </xf>
    <xf numFmtId="0" fontId="2" fillId="22" borderId="1" xfId="0" applyFont="1" applyFill="1" applyBorder="1" applyAlignment="1">
      <alignment horizontal="center"/>
    </xf>
    <xf numFmtId="0" fontId="2" fillId="22" borderId="33" xfId="0" applyFont="1" applyFill="1" applyBorder="1" applyAlignment="1">
      <alignment horizontal="center"/>
    </xf>
    <xf numFmtId="0" fontId="2" fillId="22" borderId="34" xfId="0" applyFont="1" applyFill="1" applyBorder="1" applyAlignment="1">
      <alignment horizontal="center"/>
    </xf>
    <xf numFmtId="0" fontId="2" fillId="5" borderId="1" xfId="0" applyFont="1" applyFill="1" applyBorder="1" applyAlignment="1">
      <alignment horizontal="center"/>
    </xf>
    <xf numFmtId="0" fontId="2" fillId="5" borderId="33" xfId="0" applyFont="1" applyFill="1" applyBorder="1" applyAlignment="1">
      <alignment horizontal="center"/>
    </xf>
    <xf numFmtId="0" fontId="2" fillId="5" borderId="17" xfId="0" applyFont="1" applyFill="1" applyBorder="1" applyAlignment="1">
      <alignment horizontal="center"/>
    </xf>
    <xf numFmtId="0" fontId="2" fillId="5" borderId="34" xfId="0" applyFont="1" applyFill="1" applyBorder="1" applyAlignment="1">
      <alignment horizontal="center"/>
    </xf>
    <xf numFmtId="0" fontId="14" fillId="17" borderId="9" xfId="0" applyFont="1" applyFill="1" applyBorder="1" applyAlignment="1">
      <alignment horizontal="center" wrapText="1"/>
    </xf>
    <xf numFmtId="0" fontId="0" fillId="2" borderId="0" xfId="0" applyFill="1" applyAlignment="1">
      <alignment horizontal="center"/>
    </xf>
    <xf numFmtId="0" fontId="0" fillId="0" borderId="0" xfId="0" applyAlignment="1">
      <alignment horizontal="center"/>
    </xf>
    <xf numFmtId="0" fontId="90" fillId="13" borderId="7" xfId="2" applyFont="1" applyFill="1" applyBorder="1" applyAlignment="1">
      <alignment wrapText="1"/>
    </xf>
    <xf numFmtId="0" fontId="93" fillId="24" borderId="1" xfId="0" applyFont="1" applyFill="1" applyBorder="1" applyAlignment="1">
      <alignment vertical="center"/>
    </xf>
    <xf numFmtId="0" fontId="94" fillId="24" borderId="8" xfId="0" applyFont="1" applyFill="1" applyBorder="1" applyAlignment="1">
      <alignment vertical="center"/>
    </xf>
    <xf numFmtId="0" fontId="93" fillId="23" borderId="46" xfId="0" applyFont="1" applyFill="1" applyBorder="1" applyAlignment="1">
      <alignment horizontal="center" vertical="center"/>
    </xf>
    <xf numFmtId="0" fontId="93" fillId="23" borderId="47" xfId="0" applyFont="1" applyFill="1" applyBorder="1" applyAlignment="1">
      <alignment vertical="center"/>
    </xf>
    <xf numFmtId="0" fontId="94" fillId="23" borderId="25" xfId="0" applyFont="1" applyFill="1" applyBorder="1" applyAlignment="1">
      <alignment horizontal="center" vertical="center"/>
    </xf>
    <xf numFmtId="0" fontId="94" fillId="23" borderId="46" xfId="0" applyFont="1" applyFill="1" applyBorder="1" applyAlignment="1">
      <alignment vertical="center"/>
    </xf>
    <xf numFmtId="0" fontId="94" fillId="23" borderId="24" xfId="0" applyFont="1" applyFill="1" applyBorder="1" applyAlignment="1">
      <alignment vertical="center"/>
    </xf>
    <xf numFmtId="0" fontId="94" fillId="23" borderId="22" xfId="0" applyFont="1" applyFill="1" applyBorder="1" applyAlignment="1">
      <alignment vertical="center"/>
    </xf>
    <xf numFmtId="0" fontId="94" fillId="23" borderId="9" xfId="0" applyFont="1" applyFill="1" applyBorder="1" applyAlignment="1">
      <alignment vertical="center"/>
    </xf>
    <xf numFmtId="0" fontId="94" fillId="23" borderId="47" xfId="0" applyFont="1" applyFill="1" applyBorder="1" applyAlignment="1">
      <alignment vertical="center"/>
    </xf>
    <xf numFmtId="0" fontId="93" fillId="23" borderId="1" xfId="0" applyFont="1" applyFill="1" applyBorder="1" applyAlignment="1">
      <alignment horizontal="center" vertical="center"/>
    </xf>
    <xf numFmtId="0" fontId="93" fillId="23" borderId="49" xfId="0" applyFont="1" applyFill="1" applyBorder="1" applyAlignment="1">
      <alignment vertical="center"/>
    </xf>
    <xf numFmtId="0" fontId="94" fillId="23" borderId="1" xfId="0" applyFont="1" applyFill="1" applyBorder="1" applyAlignment="1">
      <alignment vertical="center"/>
    </xf>
    <xf numFmtId="0" fontId="94" fillId="23" borderId="24" xfId="0" applyFont="1" applyFill="1" applyBorder="1" applyAlignment="1">
      <alignment vertical="center" wrapText="1"/>
    </xf>
    <xf numFmtId="0" fontId="94" fillId="23" borderId="8" xfId="0" applyFont="1" applyFill="1" applyBorder="1" applyAlignment="1">
      <alignment vertical="center"/>
    </xf>
    <xf numFmtId="0" fontId="94" fillId="23" borderId="48" xfId="0" applyFont="1" applyFill="1" applyBorder="1" applyAlignment="1">
      <alignment horizontal="center" vertical="center"/>
    </xf>
    <xf numFmtId="0" fontId="94" fillId="23" borderId="47" xfId="0" applyFont="1" applyFill="1" applyBorder="1" applyAlignment="1">
      <alignment vertical="center" wrapText="1"/>
    </xf>
    <xf numFmtId="0" fontId="0" fillId="2" borderId="47" xfId="0" applyFill="1" applyBorder="1"/>
    <xf numFmtId="0" fontId="22" fillId="2" borderId="8" xfId="4" applyFill="1" applyBorder="1"/>
    <xf numFmtId="0" fontId="0" fillId="2" borderId="10" xfId="0" applyFill="1" applyBorder="1" applyAlignment="1">
      <alignment wrapText="1"/>
    </xf>
    <xf numFmtId="0" fontId="0" fillId="2" borderId="0" xfId="0" applyFill="1" applyAlignment="1">
      <alignment horizontal="left" vertical="top"/>
    </xf>
    <xf numFmtId="0" fontId="0" fillId="2" borderId="8" xfId="0" applyFill="1" applyBorder="1" applyAlignment="1">
      <alignment wrapText="1"/>
    </xf>
    <xf numFmtId="0" fontId="0" fillId="2" borderId="8" xfId="0" applyFill="1" applyBorder="1" applyAlignment="1">
      <alignment vertical="top" wrapText="1"/>
    </xf>
    <xf numFmtId="0" fontId="2" fillId="2" borderId="6" xfId="0" applyFont="1" applyFill="1" applyBorder="1" applyAlignment="1">
      <alignment horizontal="left" vertical="top"/>
    </xf>
    <xf numFmtId="0" fontId="2" fillId="2" borderId="11" xfId="0" applyFont="1" applyFill="1" applyBorder="1" applyAlignment="1">
      <alignment horizontal="left" vertical="top"/>
    </xf>
    <xf numFmtId="0" fontId="0" fillId="2" borderId="24" xfId="0" applyFill="1" applyBorder="1" applyAlignment="1">
      <alignment wrapText="1"/>
    </xf>
    <xf numFmtId="0" fontId="0" fillId="2" borderId="25" xfId="0" applyFill="1" applyBorder="1" applyAlignment="1">
      <alignment horizontal="left" vertical="top"/>
    </xf>
    <xf numFmtId="0" fontId="11" fillId="2" borderId="0" xfId="0" applyFont="1" applyFill="1" applyAlignment="1">
      <alignment horizontal="left" vertical="top"/>
    </xf>
    <xf numFmtId="0" fontId="2" fillId="2" borderId="25" xfId="0" applyFont="1" applyFill="1" applyBorder="1" applyAlignment="1">
      <alignment horizontal="left" vertical="top"/>
    </xf>
    <xf numFmtId="0" fontId="2" fillId="2" borderId="48" xfId="0" applyFont="1" applyFill="1" applyBorder="1" applyAlignment="1">
      <alignment horizontal="left" vertical="top"/>
    </xf>
    <xf numFmtId="0" fontId="99" fillId="2" borderId="0" xfId="1" applyFont="1" applyFill="1" applyAlignment="1">
      <alignment horizontal="center"/>
    </xf>
    <xf numFmtId="0" fontId="10" fillId="2" borderId="3" xfId="1" applyFont="1" applyFill="1" applyBorder="1" applyAlignment="1">
      <alignment horizontal="center" vertical="center"/>
    </xf>
    <xf numFmtId="0" fontId="10" fillId="2" borderId="2" xfId="1" applyFont="1" applyFill="1" applyBorder="1" applyAlignment="1">
      <alignment horizontal="center" vertical="center"/>
    </xf>
    <xf numFmtId="0" fontId="10" fillId="2" borderId="3" xfId="1" applyFont="1" applyFill="1" applyBorder="1" applyAlignment="1">
      <alignment horizontal="center" vertical="center" wrapText="1"/>
    </xf>
    <xf numFmtId="0" fontId="10" fillId="2" borderId="31" xfId="1" applyFont="1" applyFill="1" applyBorder="1" applyAlignment="1">
      <alignment horizontal="center" vertical="center" wrapText="1"/>
    </xf>
    <xf numFmtId="0" fontId="10" fillId="2" borderId="65" xfId="1" applyFont="1" applyFill="1" applyBorder="1" applyAlignment="1">
      <alignment horizontal="center" vertical="center" wrapText="1"/>
    </xf>
    <xf numFmtId="0" fontId="10" fillId="2" borderId="29" xfId="1" applyFont="1" applyFill="1" applyBorder="1" applyAlignment="1">
      <alignment horizontal="center" vertical="center"/>
    </xf>
    <xf numFmtId="0" fontId="10" fillId="2" borderId="31" xfId="1" applyFont="1" applyFill="1" applyBorder="1" applyAlignment="1">
      <alignment horizontal="center" vertical="center"/>
    </xf>
    <xf numFmtId="0" fontId="10" fillId="2" borderId="29" xfId="1" applyFont="1" applyFill="1" applyBorder="1" applyAlignment="1">
      <alignment horizontal="center" vertical="center" wrapText="1"/>
    </xf>
    <xf numFmtId="0" fontId="10" fillId="2" borderId="2" xfId="1" applyFont="1" applyFill="1" applyBorder="1" applyAlignment="1">
      <alignment horizontal="center" vertical="center" wrapText="1"/>
    </xf>
    <xf numFmtId="0" fontId="10" fillId="2" borderId="32" xfId="1" applyFont="1" applyFill="1" applyBorder="1" applyAlignment="1">
      <alignment horizontal="center" vertical="center" wrapText="1"/>
    </xf>
    <xf numFmtId="0" fontId="10" fillId="2" borderId="64" xfId="1" applyFont="1" applyFill="1" applyBorder="1" applyAlignment="1">
      <alignment horizontal="center" vertical="center" wrapText="1"/>
    </xf>
    <xf numFmtId="0" fontId="85" fillId="2" borderId="1" xfId="1" applyFont="1" applyFill="1" applyBorder="1" applyAlignment="1">
      <alignment horizontal="center" vertical="center" textRotation="90" wrapText="1"/>
    </xf>
    <xf numFmtId="0" fontId="10" fillId="2" borderId="50" xfId="14" applyFont="1" applyFill="1" applyBorder="1" applyAlignment="1" applyProtection="1">
      <alignment horizontal="center" vertical="center" wrapText="1"/>
    </xf>
    <xf numFmtId="0" fontId="10" fillId="2" borderId="14" xfId="1" applyFont="1" applyFill="1" applyBorder="1" applyAlignment="1">
      <alignment horizontal="center" vertical="center"/>
    </xf>
    <xf numFmtId="0" fontId="10" fillId="2" borderId="64" xfId="1" applyFont="1" applyFill="1" applyBorder="1" applyAlignment="1">
      <alignment horizontal="center" vertical="center"/>
    </xf>
    <xf numFmtId="0" fontId="10" fillId="2" borderId="66" xfId="1" applyFont="1" applyFill="1" applyBorder="1" applyAlignment="1">
      <alignment horizontal="center" vertical="center" wrapText="1"/>
    </xf>
    <xf numFmtId="0" fontId="10" fillId="2" borderId="4" xfId="1" applyFont="1" applyFill="1" applyBorder="1" applyAlignment="1">
      <alignment horizontal="center" vertical="center" wrapText="1"/>
    </xf>
    <xf numFmtId="0" fontId="10" fillId="2" borderId="5" xfId="1" applyFont="1" applyFill="1" applyBorder="1" applyAlignment="1">
      <alignment horizontal="center" vertical="center"/>
    </xf>
    <xf numFmtId="0" fontId="10" fillId="2" borderId="3" xfId="14" applyFont="1" applyFill="1" applyBorder="1" applyAlignment="1" applyProtection="1">
      <alignment horizontal="center" vertical="center" wrapText="1"/>
    </xf>
    <xf numFmtId="0" fontId="4" fillId="2" borderId="0" xfId="1" applyFill="1" applyAlignment="1">
      <alignment horizontal="center" vertical="center"/>
    </xf>
    <xf numFmtId="0" fontId="10" fillId="2" borderId="15" xfId="1" applyFont="1" applyFill="1" applyBorder="1" applyAlignment="1">
      <alignment horizontal="center" vertical="center"/>
    </xf>
    <xf numFmtId="0" fontId="10" fillId="2" borderId="4" xfId="1" applyFont="1" applyFill="1" applyBorder="1" applyAlignment="1">
      <alignment horizontal="center" vertical="center"/>
    </xf>
    <xf numFmtId="0" fontId="98" fillId="2" borderId="15" xfId="1" applyFont="1" applyFill="1" applyBorder="1" applyAlignment="1">
      <alignment horizontal="center" vertical="center"/>
    </xf>
    <xf numFmtId="0" fontId="98" fillId="2" borderId="50" xfId="1" applyFont="1" applyFill="1" applyBorder="1" applyAlignment="1">
      <alignment horizontal="center" vertical="center"/>
    </xf>
    <xf numFmtId="0" fontId="10" fillId="2" borderId="66" xfId="1" applyFont="1" applyFill="1" applyBorder="1" applyAlignment="1">
      <alignment horizontal="center" vertical="center"/>
    </xf>
    <xf numFmtId="0" fontId="10" fillId="2" borderId="50" xfId="1" applyFont="1" applyFill="1" applyBorder="1" applyAlignment="1">
      <alignment horizontal="center" vertical="center" wrapText="1"/>
    </xf>
    <xf numFmtId="0" fontId="98" fillId="2" borderId="1" xfId="1" applyFont="1" applyFill="1" applyBorder="1" applyAlignment="1">
      <alignment horizontal="center" vertical="center"/>
    </xf>
    <xf numFmtId="0" fontId="22" fillId="2" borderId="33" xfId="4" applyFill="1" applyBorder="1" applyAlignment="1">
      <alignment wrapText="1"/>
    </xf>
    <xf numFmtId="0" fontId="22" fillId="2" borderId="9" xfId="4" applyFill="1" applyBorder="1" applyAlignment="1">
      <alignment vertical="center"/>
    </xf>
    <xf numFmtId="0" fontId="22" fillId="2" borderId="37" xfId="4" applyFill="1" applyBorder="1" applyAlignment="1">
      <alignment wrapText="1"/>
    </xf>
    <xf numFmtId="0" fontId="22" fillId="2" borderId="37" xfId="4" applyFill="1" applyBorder="1"/>
    <xf numFmtId="0" fontId="22" fillId="2" borderId="17" xfId="4" applyFill="1" applyBorder="1" applyAlignment="1">
      <alignment wrapText="1"/>
    </xf>
    <xf numFmtId="0" fontId="22" fillId="2" borderId="33" xfId="4" applyFill="1" applyBorder="1"/>
    <xf numFmtId="0" fontId="22" fillId="2" borderId="33" xfId="4" applyFill="1" applyBorder="1" applyAlignment="1">
      <alignment vertical="center" wrapText="1"/>
    </xf>
    <xf numFmtId="0" fontId="22" fillId="2" borderId="33" xfId="4" applyFill="1" applyBorder="1" applyAlignment="1">
      <alignment vertical="center"/>
    </xf>
    <xf numFmtId="0" fontId="22" fillId="2" borderId="33" xfId="4" applyFill="1" applyBorder="1" applyAlignment="1">
      <alignment horizontal="center" vertical="center" wrapText="1"/>
    </xf>
    <xf numFmtId="0" fontId="22" fillId="2" borderId="37" xfId="4" applyFill="1" applyBorder="1" applyAlignment="1">
      <alignment horizontal="left" vertical="center"/>
    </xf>
    <xf numFmtId="0" fontId="95" fillId="4" borderId="6" xfId="0" applyFont="1" applyFill="1" applyBorder="1" applyAlignment="1">
      <alignment horizontal="left" vertical="top"/>
    </xf>
    <xf numFmtId="0" fontId="95" fillId="25" borderId="8" xfId="0" applyFont="1" applyFill="1" applyBorder="1"/>
    <xf numFmtId="0" fontId="0" fillId="2" borderId="67" xfId="0" applyFill="1" applyBorder="1"/>
    <xf numFmtId="0" fontId="2" fillId="17" borderId="9" xfId="0" applyFont="1" applyFill="1" applyBorder="1" applyAlignment="1">
      <alignment horizontal="center" wrapText="1"/>
    </xf>
    <xf numFmtId="0" fontId="71" fillId="2" borderId="55" xfId="9" applyFont="1" applyFill="1" applyBorder="1" applyAlignment="1">
      <alignment horizontal="left" vertical="center"/>
    </xf>
    <xf numFmtId="0" fontId="71" fillId="2" borderId="39" xfId="9" applyFont="1" applyFill="1" applyBorder="1" applyAlignment="1">
      <alignment horizontal="left" vertical="center"/>
    </xf>
    <xf numFmtId="0" fontId="16" fillId="2" borderId="52" xfId="9" applyFill="1" applyBorder="1" applyAlignment="1">
      <alignment horizontal="left"/>
    </xf>
    <xf numFmtId="0" fontId="16" fillId="2" borderId="53" xfId="9" applyFill="1" applyBorder="1" applyAlignment="1">
      <alignment horizontal="left"/>
    </xf>
    <xf numFmtId="0" fontId="16" fillId="2" borderId="25" xfId="9" applyFill="1" applyBorder="1" applyAlignment="1">
      <alignment horizontal="left"/>
    </xf>
    <xf numFmtId="0" fontId="71" fillId="2" borderId="52" xfId="9" applyFont="1" applyFill="1" applyBorder="1" applyAlignment="1">
      <alignment horizontal="left" vertical="center" wrapText="1"/>
    </xf>
    <xf numFmtId="0" fontId="71" fillId="2" borderId="55" xfId="9" applyFont="1" applyFill="1" applyBorder="1" applyAlignment="1">
      <alignment horizontal="left" vertical="center" wrapText="1"/>
    </xf>
    <xf numFmtId="0" fontId="22" fillId="2" borderId="39" xfId="4" applyFill="1" applyBorder="1" applyAlignment="1">
      <alignment horizontal="center" vertical="center" wrapText="1"/>
    </xf>
    <xf numFmtId="0" fontId="22" fillId="2" borderId="52" xfId="4" applyFill="1" applyBorder="1" applyAlignment="1">
      <alignment horizontal="center" vertical="center" wrapText="1"/>
    </xf>
    <xf numFmtId="0" fontId="2" fillId="2" borderId="52" xfId="9" applyFont="1" applyFill="1" applyBorder="1" applyAlignment="1">
      <alignment horizontal="center" vertical="center" wrapText="1"/>
    </xf>
    <xf numFmtId="0" fontId="2" fillId="2" borderId="38" xfId="9" applyFont="1" applyFill="1" applyBorder="1" applyAlignment="1">
      <alignment horizontal="center" vertical="center" wrapText="1"/>
    </xf>
    <xf numFmtId="0" fontId="16" fillId="2" borderId="0" xfId="9" applyFill="1" applyAlignment="1">
      <alignment horizontal="center" vertical="center" wrapText="1"/>
    </xf>
    <xf numFmtId="0" fontId="22" fillId="2" borderId="55" xfId="4" applyFill="1" applyBorder="1" applyAlignment="1">
      <alignment horizontal="center" vertical="center" wrapText="1"/>
    </xf>
    <xf numFmtId="0" fontId="16" fillId="2" borderId="52" xfId="9" applyFill="1" applyBorder="1" applyAlignment="1">
      <alignment horizontal="center" vertical="center" wrapText="1"/>
    </xf>
    <xf numFmtId="0" fontId="16" fillId="2" borderId="38" xfId="9" applyFill="1" applyBorder="1" applyAlignment="1">
      <alignment horizontal="center" vertical="center" wrapText="1"/>
    </xf>
    <xf numFmtId="0" fontId="16" fillId="2" borderId="33" xfId="9" applyFill="1" applyBorder="1" applyAlignment="1">
      <alignment horizontal="center" vertical="center" wrapText="1"/>
    </xf>
    <xf numFmtId="0" fontId="16" fillId="2" borderId="17" xfId="9" applyFill="1" applyBorder="1" applyAlignment="1">
      <alignment horizontal="center" vertical="center" wrapText="1"/>
    </xf>
    <xf numFmtId="0" fontId="16" fillId="2" borderId="34" xfId="9" applyFill="1" applyBorder="1" applyAlignment="1">
      <alignment horizontal="center" vertical="center" wrapText="1"/>
    </xf>
    <xf numFmtId="0" fontId="16" fillId="2" borderId="43" xfId="9" applyFill="1" applyBorder="1" applyAlignment="1">
      <alignment horizontal="center" vertical="center" wrapText="1"/>
    </xf>
    <xf numFmtId="0" fontId="16" fillId="2" borderId="53" xfId="9" applyFill="1" applyBorder="1" applyAlignment="1">
      <alignment horizontal="center" vertical="center" wrapText="1"/>
    </xf>
    <xf numFmtId="0" fontId="73" fillId="2" borderId="9" xfId="9" applyFont="1" applyFill="1" applyBorder="1" applyAlignment="1">
      <alignment horizontal="center" vertical="center" wrapText="1"/>
    </xf>
    <xf numFmtId="0" fontId="73" fillId="2" borderId="17" xfId="9" applyFont="1" applyFill="1" applyBorder="1" applyAlignment="1">
      <alignment horizontal="center" vertical="center" wrapText="1"/>
    </xf>
    <xf numFmtId="0" fontId="73" fillId="2" borderId="33" xfId="9" applyFont="1" applyFill="1" applyBorder="1" applyAlignment="1">
      <alignment horizontal="center" vertical="center" wrapText="1"/>
    </xf>
    <xf numFmtId="0" fontId="11" fillId="2" borderId="1" xfId="9" applyFont="1" applyFill="1" applyBorder="1" applyAlignment="1">
      <alignment horizontal="center" vertical="center" wrapText="1"/>
    </xf>
    <xf numFmtId="0" fontId="22" fillId="2" borderId="9" xfId="4" applyFill="1" applyBorder="1" applyAlignment="1">
      <alignment horizontal="center" vertical="center" wrapText="1"/>
    </xf>
    <xf numFmtId="0" fontId="22" fillId="2" borderId="17" xfId="4" applyFill="1" applyBorder="1" applyAlignment="1">
      <alignment horizontal="center" vertical="center" wrapText="1"/>
    </xf>
    <xf numFmtId="0" fontId="101" fillId="2" borderId="17" xfId="4" applyFont="1" applyFill="1" applyBorder="1" applyAlignment="1">
      <alignment horizontal="center" vertical="center" wrapText="1"/>
    </xf>
    <xf numFmtId="0" fontId="22" fillId="2" borderId="17" xfId="4" quotePrefix="1" applyFill="1" applyBorder="1" applyAlignment="1">
      <alignment horizontal="center" vertical="center" wrapText="1"/>
    </xf>
    <xf numFmtId="0" fontId="101" fillId="2" borderId="33" xfId="4" applyFont="1" applyFill="1" applyBorder="1" applyAlignment="1">
      <alignment horizontal="center" vertical="center" wrapText="1"/>
    </xf>
    <xf numFmtId="0" fontId="102" fillId="2" borderId="33" xfId="4" applyFont="1" applyFill="1" applyBorder="1" applyAlignment="1">
      <alignment horizontal="center" vertical="center" wrapText="1"/>
    </xf>
    <xf numFmtId="0" fontId="22" fillId="2" borderId="37" xfId="4" applyFill="1" applyBorder="1" applyAlignment="1">
      <alignment horizontal="center" vertical="center" wrapText="1"/>
    </xf>
    <xf numFmtId="0" fontId="11" fillId="10" borderId="9" xfId="0" applyFont="1" applyFill="1" applyBorder="1" applyAlignment="1">
      <alignment horizontal="center" wrapText="1"/>
    </xf>
    <xf numFmtId="0" fontId="12" fillId="4" borderId="0" xfId="0" applyFont="1" applyFill="1" applyAlignment="1">
      <alignment wrapText="1"/>
    </xf>
    <xf numFmtId="0" fontId="3" fillId="10" borderId="1" xfId="0" applyFont="1" applyFill="1" applyBorder="1" applyAlignment="1">
      <alignment horizontal="center" wrapText="1"/>
    </xf>
    <xf numFmtId="0" fontId="3" fillId="10" borderId="9" xfId="0" applyFont="1" applyFill="1" applyBorder="1" applyAlignment="1">
      <alignment horizontal="center" wrapText="1"/>
    </xf>
    <xf numFmtId="0" fontId="3" fillId="17" borderId="9" xfId="0" applyFont="1" applyFill="1" applyBorder="1" applyAlignment="1">
      <alignment horizontal="center" wrapText="1"/>
    </xf>
    <xf numFmtId="0" fontId="12" fillId="2" borderId="0" xfId="0" applyFont="1" applyFill="1" applyAlignment="1">
      <alignment wrapText="1"/>
    </xf>
    <xf numFmtId="0" fontId="80" fillId="4" borderId="6" xfId="3" applyFont="1" applyFill="1" applyBorder="1" applyAlignment="1">
      <alignment vertical="center"/>
    </xf>
    <xf numFmtId="0" fontId="80" fillId="4" borderId="7" xfId="3" applyFont="1" applyFill="1" applyBorder="1" applyAlignment="1">
      <alignment vertical="center"/>
    </xf>
    <xf numFmtId="0" fontId="22" fillId="2" borderId="11" xfId="4" applyFill="1" applyBorder="1" applyAlignment="1">
      <alignment horizontal="center" vertical="center" wrapText="1"/>
    </xf>
    <xf numFmtId="0" fontId="73" fillId="2" borderId="52" xfId="9" applyFont="1" applyFill="1" applyBorder="1" applyAlignment="1">
      <alignment horizontal="center" vertical="center" wrapText="1"/>
    </xf>
    <xf numFmtId="0" fontId="97" fillId="0" borderId="33" xfId="0" applyFont="1" applyBorder="1" applyAlignment="1">
      <alignment horizontal="center" vertical="center" wrapText="1"/>
    </xf>
    <xf numFmtId="0" fontId="101" fillId="2" borderId="52" xfId="4" applyFont="1" applyFill="1" applyBorder="1" applyAlignment="1">
      <alignment horizontal="center" vertical="center" wrapText="1"/>
    </xf>
    <xf numFmtId="0" fontId="22" fillId="2" borderId="52" xfId="4" quotePrefix="1" applyFill="1" applyBorder="1" applyAlignment="1">
      <alignment horizontal="center" vertical="center" wrapText="1"/>
    </xf>
    <xf numFmtId="0" fontId="0" fillId="2" borderId="17" xfId="0" applyFill="1" applyBorder="1"/>
    <xf numFmtId="0" fontId="0" fillId="2" borderId="34" xfId="0" applyFill="1" applyBorder="1"/>
    <xf numFmtId="0" fontId="22" fillId="0" borderId="17" xfId="4" applyBorder="1" applyAlignment="1">
      <alignment horizontal="center" vertical="center" wrapText="1" readingOrder="1"/>
    </xf>
    <xf numFmtId="0" fontId="103" fillId="0" borderId="55" xfId="0" applyFont="1" applyBorder="1" applyAlignment="1">
      <alignment horizontal="center" vertical="center"/>
    </xf>
    <xf numFmtId="0" fontId="22" fillId="0" borderId="52" xfId="4" applyBorder="1" applyAlignment="1">
      <alignment horizontal="center" vertical="center" wrapText="1" readingOrder="1"/>
    </xf>
    <xf numFmtId="0" fontId="0" fillId="2" borderId="38" xfId="0" applyFill="1" applyBorder="1"/>
    <xf numFmtId="0" fontId="97" fillId="0" borderId="55" xfId="0" applyFont="1" applyBorder="1" applyAlignment="1">
      <alignment horizontal="center" vertical="center" wrapText="1"/>
    </xf>
    <xf numFmtId="0" fontId="0" fillId="2" borderId="52" xfId="0" applyFill="1" applyBorder="1"/>
    <xf numFmtId="0" fontId="0" fillId="2" borderId="53" xfId="0" applyFill="1" applyBorder="1"/>
    <xf numFmtId="0" fontId="16" fillId="2" borderId="25" xfId="9" applyFill="1" applyBorder="1" applyAlignment="1">
      <alignment horizontal="center" vertical="center" wrapText="1"/>
    </xf>
    <xf numFmtId="0" fontId="0" fillId="2" borderId="43" xfId="0" applyFill="1" applyBorder="1"/>
    <xf numFmtId="0" fontId="97" fillId="0" borderId="37" xfId="0" applyFont="1" applyBorder="1" applyAlignment="1">
      <alignment horizontal="center" vertical="center" wrapText="1"/>
    </xf>
    <xf numFmtId="0" fontId="97" fillId="0" borderId="39" xfId="0" applyFont="1" applyBorder="1" applyAlignment="1">
      <alignment horizontal="center" vertical="center" wrapText="1"/>
    </xf>
    <xf numFmtId="0" fontId="22" fillId="0" borderId="34" xfId="4" applyBorder="1" applyAlignment="1">
      <alignment horizontal="center" vertical="center" wrapText="1" readingOrder="1"/>
    </xf>
    <xf numFmtId="0" fontId="97" fillId="0" borderId="60" xfId="0" applyFont="1" applyBorder="1" applyAlignment="1">
      <alignment horizontal="center" vertical="center" wrapText="1"/>
    </xf>
    <xf numFmtId="0" fontId="22" fillId="0" borderId="19" xfId="4" applyBorder="1" applyAlignment="1">
      <alignment horizontal="center" vertical="center" wrapText="1" readingOrder="1"/>
    </xf>
    <xf numFmtId="0" fontId="0" fillId="2" borderId="21" xfId="0" applyFill="1" applyBorder="1"/>
    <xf numFmtId="0" fontId="22" fillId="2" borderId="17" xfId="4" applyFill="1" applyBorder="1" applyAlignment="1">
      <alignment horizontal="center" vertical="center"/>
    </xf>
    <xf numFmtId="0" fontId="22" fillId="0" borderId="38" xfId="4" applyBorder="1" applyAlignment="1">
      <alignment horizontal="center" vertical="center" wrapText="1" readingOrder="1"/>
    </xf>
    <xf numFmtId="0" fontId="97" fillId="0" borderId="56" xfId="0" applyFont="1" applyBorder="1" applyAlignment="1">
      <alignment horizontal="center" vertical="center" wrapText="1"/>
    </xf>
    <xf numFmtId="0" fontId="22" fillId="0" borderId="16" xfId="4" applyBorder="1" applyAlignment="1">
      <alignment horizontal="center" vertical="center" wrapText="1" readingOrder="1"/>
    </xf>
    <xf numFmtId="0" fontId="97" fillId="2" borderId="33" xfId="0" applyFont="1" applyFill="1" applyBorder="1" applyAlignment="1">
      <alignment horizontal="center" vertical="center"/>
    </xf>
    <xf numFmtId="0" fontId="2" fillId="2" borderId="33" xfId="0" applyFont="1" applyFill="1" applyBorder="1" applyAlignment="1">
      <alignment horizontal="center" vertical="center" wrapText="1"/>
    </xf>
    <xf numFmtId="0" fontId="22" fillId="2" borderId="17" xfId="4" applyFill="1" applyBorder="1" applyAlignment="1">
      <alignment horizontal="center" wrapText="1"/>
    </xf>
    <xf numFmtId="0" fontId="0" fillId="0" borderId="19" xfId="0" applyBorder="1" applyAlignment="1">
      <alignment horizontal="center" vertical="center" wrapText="1" readingOrder="1"/>
    </xf>
    <xf numFmtId="0" fontId="22" fillId="2" borderId="34" xfId="4" applyFill="1" applyBorder="1" applyAlignment="1">
      <alignment horizontal="center" vertical="center" wrapText="1"/>
    </xf>
    <xf numFmtId="0" fontId="0" fillId="2" borderId="54" xfId="0" applyFill="1" applyBorder="1"/>
    <xf numFmtId="0" fontId="22" fillId="2" borderId="43" xfId="4" applyFill="1" applyBorder="1" applyAlignment="1">
      <alignment horizontal="center" vertical="center" wrapText="1"/>
    </xf>
    <xf numFmtId="0" fontId="22" fillId="2" borderId="16" xfId="4" applyFill="1" applyBorder="1" applyAlignment="1">
      <alignment horizontal="center" vertical="center" wrapText="1"/>
    </xf>
    <xf numFmtId="0" fontId="0" fillId="2" borderId="17" xfId="0" applyFill="1" applyBorder="1" applyAlignment="1">
      <alignment wrapText="1"/>
    </xf>
    <xf numFmtId="0" fontId="101" fillId="0" borderId="52" xfId="4" applyFont="1" applyBorder="1" applyAlignment="1">
      <alignment horizontal="center" vertical="center" wrapText="1" readingOrder="1"/>
    </xf>
    <xf numFmtId="0" fontId="101" fillId="0" borderId="17" xfId="4" applyFont="1" applyBorder="1" applyAlignment="1">
      <alignment horizontal="center" vertical="center" wrapText="1" readingOrder="1"/>
    </xf>
    <xf numFmtId="0" fontId="73" fillId="2" borderId="10" xfId="9" applyFont="1" applyFill="1" applyBorder="1" applyAlignment="1">
      <alignment horizontal="center" vertical="center" wrapText="1"/>
    </xf>
    <xf numFmtId="0" fontId="73" fillId="2" borderId="16" xfId="9" applyFont="1" applyFill="1" applyBorder="1" applyAlignment="1">
      <alignment horizontal="center" vertical="center" wrapText="1"/>
    </xf>
    <xf numFmtId="0" fontId="16" fillId="2" borderId="16" xfId="9" applyFill="1" applyBorder="1" applyAlignment="1">
      <alignment horizontal="center" vertical="center" wrapText="1"/>
    </xf>
    <xf numFmtId="0" fontId="16" fillId="2" borderId="54" xfId="9" applyFill="1" applyBorder="1" applyAlignment="1">
      <alignment horizontal="center" vertical="center" wrapText="1"/>
    </xf>
    <xf numFmtId="0" fontId="73" fillId="2" borderId="56" xfId="9" applyFont="1" applyFill="1" applyBorder="1" applyAlignment="1">
      <alignment horizontal="center" vertical="center" wrapText="1"/>
    </xf>
    <xf numFmtId="0" fontId="22" fillId="0" borderId="43" xfId="4" applyBorder="1" applyAlignment="1">
      <alignment horizontal="center" vertical="center" wrapText="1" readingOrder="1"/>
    </xf>
    <xf numFmtId="0" fontId="101" fillId="0" borderId="43" xfId="4" applyFont="1" applyBorder="1" applyAlignment="1">
      <alignment horizontal="center" vertical="center" wrapText="1" readingOrder="1"/>
    </xf>
    <xf numFmtId="0" fontId="104" fillId="2" borderId="16" xfId="9" applyFont="1" applyFill="1" applyBorder="1" applyAlignment="1">
      <alignment horizontal="center" vertical="center" wrapText="1"/>
    </xf>
    <xf numFmtId="0" fontId="104" fillId="2" borderId="54" xfId="9" applyFont="1" applyFill="1" applyBorder="1" applyAlignment="1">
      <alignment horizontal="center" vertical="center" wrapText="1"/>
    </xf>
    <xf numFmtId="0" fontId="22" fillId="2" borderId="33" xfId="4" applyFill="1" applyBorder="1" applyAlignment="1">
      <alignment horizontal="center" vertical="center"/>
    </xf>
    <xf numFmtId="0" fontId="102" fillId="2" borderId="17" xfId="4" applyFont="1" applyFill="1" applyBorder="1" applyAlignment="1">
      <alignment horizontal="center" vertical="center" wrapText="1"/>
    </xf>
    <xf numFmtId="0" fontId="22" fillId="2" borderId="37" xfId="4" applyFill="1" applyBorder="1" applyAlignment="1">
      <alignment horizontal="center" vertical="center"/>
    </xf>
    <xf numFmtId="0" fontId="106" fillId="2" borderId="33" xfId="0" applyFont="1" applyFill="1" applyBorder="1" applyAlignment="1">
      <alignment horizontal="center" vertical="center"/>
    </xf>
    <xf numFmtId="0" fontId="101" fillId="2" borderId="17" xfId="4" applyFont="1" applyFill="1" applyBorder="1" applyAlignment="1">
      <alignment horizontal="center" wrapText="1"/>
    </xf>
    <xf numFmtId="0" fontId="101" fillId="2" borderId="34" xfId="4" applyFont="1" applyFill="1" applyBorder="1" applyAlignment="1">
      <alignment horizontal="center" vertical="center" wrapText="1"/>
    </xf>
    <xf numFmtId="0" fontId="107" fillId="2" borderId="17" xfId="4" applyFont="1" applyFill="1" applyBorder="1" applyAlignment="1">
      <alignment horizontal="center" vertical="center" wrapText="1"/>
    </xf>
    <xf numFmtId="0" fontId="104" fillId="2" borderId="0" xfId="9" applyFont="1" applyFill="1" applyAlignment="1">
      <alignment horizontal="center" vertical="center" wrapText="1"/>
    </xf>
    <xf numFmtId="0" fontId="104" fillId="2" borderId="17" xfId="0" applyFont="1" applyFill="1" applyBorder="1"/>
    <xf numFmtId="0" fontId="106" fillId="0" borderId="33" xfId="0" applyFont="1" applyBorder="1" applyAlignment="1">
      <alignment horizontal="center" vertical="center" wrapText="1"/>
    </xf>
    <xf numFmtId="0" fontId="105" fillId="2" borderId="0" xfId="9" applyFont="1" applyFill="1" applyAlignment="1">
      <alignment horizontal="center" vertical="center" wrapText="1"/>
    </xf>
    <xf numFmtId="0" fontId="105" fillId="2" borderId="17" xfId="0" applyFont="1" applyFill="1" applyBorder="1"/>
    <xf numFmtId="0" fontId="108" fillId="0" borderId="33" xfId="0" applyFont="1" applyBorder="1" applyAlignment="1">
      <alignment horizontal="center" vertical="center" wrapText="1"/>
    </xf>
    <xf numFmtId="0" fontId="101" fillId="0" borderId="16" xfId="4" applyFont="1" applyBorder="1" applyAlignment="1">
      <alignment horizontal="center" vertical="center" wrapText="1" readingOrder="1"/>
    </xf>
    <xf numFmtId="0" fontId="101" fillId="0" borderId="34" xfId="4" applyFont="1" applyBorder="1" applyAlignment="1">
      <alignment horizontal="center" vertical="center" wrapText="1" readingOrder="1"/>
    </xf>
    <xf numFmtId="0" fontId="101" fillId="0" borderId="19" xfId="4" applyFont="1" applyBorder="1" applyAlignment="1">
      <alignment horizontal="center" vertical="center" wrapText="1" readingOrder="1"/>
    </xf>
    <xf numFmtId="0" fontId="106" fillId="0" borderId="60" xfId="0" applyFont="1" applyBorder="1" applyAlignment="1">
      <alignment horizontal="center" vertical="center" wrapText="1"/>
    </xf>
    <xf numFmtId="0" fontId="101" fillId="2" borderId="17" xfId="4" applyFont="1" applyFill="1" applyBorder="1" applyAlignment="1">
      <alignment horizontal="center" vertical="center"/>
    </xf>
    <xf numFmtId="0" fontId="102" fillId="2" borderId="17" xfId="4" applyFont="1" applyFill="1" applyBorder="1" applyAlignment="1">
      <alignment horizontal="center" vertical="center"/>
    </xf>
    <xf numFmtId="0" fontId="102" fillId="2" borderId="34" xfId="4" applyFont="1" applyFill="1" applyBorder="1" applyAlignment="1">
      <alignment horizontal="center" vertical="center" wrapText="1"/>
    </xf>
    <xf numFmtId="0" fontId="73" fillId="2" borderId="37" xfId="9" applyFont="1" applyFill="1" applyBorder="1" applyAlignment="1">
      <alignment wrapText="1"/>
    </xf>
    <xf numFmtId="0" fontId="102" fillId="2" borderId="37" xfId="4" applyFont="1" applyFill="1" applyBorder="1" applyAlignment="1">
      <alignment horizontal="center" vertical="center" wrapText="1"/>
    </xf>
    <xf numFmtId="0" fontId="73" fillId="2" borderId="37" xfId="9" applyFont="1" applyFill="1" applyBorder="1" applyAlignment="1">
      <alignment horizontal="center" vertical="center" wrapText="1"/>
    </xf>
    <xf numFmtId="0" fontId="108" fillId="0" borderId="56" xfId="0" applyFont="1" applyBorder="1" applyAlignment="1">
      <alignment horizontal="center" vertical="center" wrapText="1"/>
    </xf>
    <xf numFmtId="0" fontId="102" fillId="2" borderId="16" xfId="4" applyFont="1" applyFill="1" applyBorder="1" applyAlignment="1">
      <alignment horizontal="center" vertical="center" wrapText="1"/>
    </xf>
    <xf numFmtId="0" fontId="102" fillId="2" borderId="43" xfId="4" applyFont="1" applyFill="1" applyBorder="1" applyAlignment="1">
      <alignment horizontal="center" vertical="center" wrapText="1"/>
    </xf>
    <xf numFmtId="0" fontId="104" fillId="2" borderId="34" xfId="0" applyFont="1" applyFill="1" applyBorder="1"/>
    <xf numFmtId="0" fontId="22" fillId="0" borderId="0" xfId="4" applyAlignment="1">
      <alignment horizontal="left" vertical="center" wrapText="1" readingOrder="1"/>
    </xf>
    <xf numFmtId="0" fontId="66" fillId="2" borderId="9" xfId="0" applyFont="1" applyFill="1" applyBorder="1"/>
    <xf numFmtId="0" fontId="66" fillId="2" borderId="22" xfId="0" applyFont="1" applyFill="1" applyBorder="1"/>
    <xf numFmtId="0" fontId="66" fillId="4" borderId="46" xfId="0" applyFont="1" applyFill="1" applyBorder="1"/>
    <xf numFmtId="0" fontId="66" fillId="2" borderId="0" xfId="0" applyFont="1" applyFill="1"/>
    <xf numFmtId="0" fontId="66" fillId="0" borderId="0" xfId="0" applyFont="1"/>
    <xf numFmtId="0" fontId="24" fillId="6" borderId="0" xfId="2" applyFont="1" applyFill="1" applyAlignment="1">
      <alignment horizontal="left" vertical="center" wrapText="1"/>
    </xf>
    <xf numFmtId="0" fontId="110" fillId="6" borderId="0" xfId="2" applyFont="1" applyFill="1"/>
    <xf numFmtId="0" fontId="110" fillId="2" borderId="0" xfId="0" applyFont="1" applyFill="1" applyAlignment="1">
      <alignment vertical="center" readingOrder="1"/>
    </xf>
    <xf numFmtId="0" fontId="110" fillId="2" borderId="0" xfId="5" applyFont="1" applyFill="1" applyAlignment="1"/>
    <xf numFmtId="0" fontId="110" fillId="2" borderId="0" xfId="2" applyFont="1" applyFill="1"/>
    <xf numFmtId="0" fontId="14" fillId="2" borderId="0" xfId="5" applyFont="1" applyFill="1"/>
    <xf numFmtId="0" fontId="15" fillId="2" borderId="0" xfId="2" applyFill="1"/>
    <xf numFmtId="0" fontId="110" fillId="2" borderId="0" xfId="5" applyFont="1" applyFill="1"/>
    <xf numFmtId="0" fontId="66" fillId="2" borderId="0" xfId="5" applyFont="1" applyFill="1"/>
    <xf numFmtId="0" fontId="4" fillId="19" borderId="48" xfId="1" applyFill="1" applyBorder="1"/>
    <xf numFmtId="0" fontId="4" fillId="19" borderId="49" xfId="1" applyFill="1" applyBorder="1"/>
    <xf numFmtId="0" fontId="4" fillId="19" borderId="47" xfId="1" applyFill="1" applyBorder="1" applyAlignment="1">
      <alignment vertical="center"/>
    </xf>
    <xf numFmtId="0" fontId="5" fillId="26" borderId="7" xfId="1" applyFont="1" applyFill="1" applyBorder="1" applyAlignment="1">
      <alignment horizontal="center" vertical="center" wrapText="1"/>
    </xf>
    <xf numFmtId="0" fontId="4" fillId="26" borderId="7" xfId="1" applyFill="1" applyBorder="1" applyAlignment="1">
      <alignment wrapText="1"/>
    </xf>
    <xf numFmtId="0" fontId="85" fillId="26" borderId="7" xfId="1" applyFont="1" applyFill="1" applyBorder="1" applyAlignment="1">
      <alignment horizontal="center" vertical="center" wrapText="1"/>
    </xf>
    <xf numFmtId="0" fontId="85" fillId="26" borderId="8" xfId="1" applyFont="1" applyFill="1" applyBorder="1" applyAlignment="1">
      <alignment horizontal="center" vertical="center" wrapText="1"/>
    </xf>
    <xf numFmtId="0" fontId="1" fillId="6" borderId="27" xfId="2" applyFont="1" applyFill="1" applyBorder="1"/>
    <xf numFmtId="0" fontId="1" fillId="6" borderId="49" xfId="2" applyFont="1" applyFill="1" applyBorder="1"/>
    <xf numFmtId="0" fontId="4" fillId="27" borderId="27" xfId="1" applyFill="1" applyBorder="1"/>
    <xf numFmtId="0" fontId="4" fillId="27" borderId="10" xfId="1" applyFill="1" applyBorder="1"/>
    <xf numFmtId="0" fontId="4" fillId="27" borderId="24" xfId="1" applyFill="1" applyBorder="1"/>
    <xf numFmtId="0" fontId="4" fillId="27" borderId="24" xfId="1" applyFill="1" applyBorder="1" applyAlignment="1">
      <alignment vertical="center"/>
    </xf>
    <xf numFmtId="0" fontId="84" fillId="27" borderId="24" xfId="1" applyFont="1" applyFill="1" applyBorder="1" applyAlignment="1">
      <alignment horizontal="left" vertical="center"/>
    </xf>
    <xf numFmtId="0" fontId="83" fillId="28" borderId="6" xfId="1" applyFont="1" applyFill="1" applyBorder="1" applyAlignment="1">
      <alignment vertical="top"/>
    </xf>
    <xf numFmtId="0" fontId="83" fillId="28" borderId="7" xfId="1" applyFont="1" applyFill="1" applyBorder="1" applyAlignment="1">
      <alignment vertical="top"/>
    </xf>
    <xf numFmtId="0" fontId="4" fillId="27" borderId="47" xfId="1" applyFill="1" applyBorder="1" applyAlignment="1">
      <alignment vertical="center"/>
    </xf>
    <xf numFmtId="0" fontId="5" fillId="26" borderId="0" xfId="1" applyFont="1" applyFill="1" applyAlignment="1">
      <alignment horizontal="center" vertical="center"/>
    </xf>
    <xf numFmtId="0" fontId="4" fillId="26" borderId="0" xfId="1" applyFill="1"/>
    <xf numFmtId="0" fontId="4" fillId="26" borderId="0" xfId="1" applyFill="1" applyAlignment="1">
      <alignment vertical="center"/>
    </xf>
    <xf numFmtId="0" fontId="109" fillId="2" borderId="0" xfId="3" applyFont="1" applyFill="1"/>
    <xf numFmtId="0" fontId="81" fillId="11" borderId="6" xfId="3" applyFont="1" applyFill="1" applyBorder="1" applyAlignment="1">
      <alignment horizontal="center" vertical="center"/>
    </xf>
    <xf numFmtId="0" fontId="81" fillId="11" borderId="7" xfId="3" applyFont="1" applyFill="1" applyBorder="1" applyAlignment="1">
      <alignment horizontal="center" vertical="center"/>
    </xf>
    <xf numFmtId="0" fontId="81" fillId="11" borderId="8" xfId="3" applyFont="1" applyFill="1" applyBorder="1" applyAlignment="1">
      <alignment horizontal="center" vertical="center"/>
    </xf>
    <xf numFmtId="0" fontId="81" fillId="18" borderId="58" xfId="3" applyFont="1" applyFill="1" applyBorder="1" applyAlignment="1">
      <alignment horizontal="center" vertical="center"/>
    </xf>
    <xf numFmtId="0" fontId="81" fillId="18" borderId="35" xfId="3" applyFont="1" applyFill="1" applyBorder="1" applyAlignment="1">
      <alignment horizontal="center" vertical="center"/>
    </xf>
    <xf numFmtId="0" fontId="81" fillId="18" borderId="59" xfId="3" applyFont="1" applyFill="1" applyBorder="1" applyAlignment="1">
      <alignment horizontal="center" vertical="center"/>
    </xf>
    <xf numFmtId="0" fontId="81" fillId="11" borderId="58" xfId="3" applyFont="1" applyFill="1" applyBorder="1" applyAlignment="1">
      <alignment horizontal="center" vertical="center"/>
    </xf>
    <xf numFmtId="0" fontId="81" fillId="11" borderId="35" xfId="3" applyFont="1" applyFill="1" applyBorder="1" applyAlignment="1">
      <alignment horizontal="center" vertical="center"/>
    </xf>
    <xf numFmtId="0" fontId="81" fillId="11" borderId="59" xfId="3" applyFont="1" applyFill="1" applyBorder="1" applyAlignment="1">
      <alignment horizontal="center" vertical="center"/>
    </xf>
    <xf numFmtId="0" fontId="93" fillId="23" borderId="6" xfId="0" applyFont="1" applyFill="1" applyBorder="1" applyAlignment="1">
      <alignment vertical="center"/>
    </xf>
    <xf numFmtId="0" fontId="93" fillId="23" borderId="63" xfId="0" applyFont="1" applyFill="1" applyBorder="1" applyAlignment="1">
      <alignment vertical="center"/>
    </xf>
    <xf numFmtId="0" fontId="92" fillId="23" borderId="6" xfId="0" applyFont="1" applyFill="1" applyBorder="1" applyAlignment="1">
      <alignment horizontal="center" vertical="center"/>
    </xf>
    <xf numFmtId="0" fontId="92" fillId="23" borderId="7" xfId="0" applyFont="1" applyFill="1" applyBorder="1" applyAlignment="1">
      <alignment horizontal="center" vertical="center"/>
    </xf>
    <xf numFmtId="0" fontId="92" fillId="23" borderId="63" xfId="0" applyFont="1" applyFill="1" applyBorder="1" applyAlignment="1">
      <alignment horizontal="center" vertical="center"/>
    </xf>
    <xf numFmtId="0" fontId="93" fillId="24" borderId="6" xfId="0" applyFont="1" applyFill="1" applyBorder="1" applyAlignment="1">
      <alignment vertical="center"/>
    </xf>
    <xf numFmtId="0" fontId="93" fillId="24" borderId="7" xfId="0" applyFont="1" applyFill="1" applyBorder="1" applyAlignment="1">
      <alignment vertical="center"/>
    </xf>
    <xf numFmtId="0" fontId="93" fillId="24" borderId="63" xfId="0" applyFont="1" applyFill="1" applyBorder="1" applyAlignment="1">
      <alignment vertical="center"/>
    </xf>
    <xf numFmtId="0" fontId="93" fillId="23" borderId="8" xfId="0" applyFont="1" applyFill="1" applyBorder="1" applyAlignment="1">
      <alignment vertical="center"/>
    </xf>
    <xf numFmtId="0" fontId="96" fillId="5" borderId="6" xfId="0" applyFont="1" applyFill="1" applyBorder="1" applyAlignment="1">
      <alignment vertical="center"/>
    </xf>
    <xf numFmtId="0" fontId="96" fillId="5" borderId="7" xfId="0" applyFont="1" applyFill="1" applyBorder="1" applyAlignment="1">
      <alignment vertical="center"/>
    </xf>
    <xf numFmtId="0" fontId="96" fillId="5" borderId="63" xfId="0" applyFont="1" applyFill="1" applyBorder="1" applyAlignment="1">
      <alignment vertical="center"/>
    </xf>
    <xf numFmtId="0" fontId="24" fillId="6" borderId="0" xfId="2" applyFont="1" applyFill="1" applyAlignment="1">
      <alignment horizontal="left" wrapText="1"/>
    </xf>
    <xf numFmtId="0" fontId="23" fillId="6" borderId="0" xfId="2" applyFont="1" applyFill="1" applyAlignment="1">
      <alignment horizontal="left" wrapText="1"/>
    </xf>
    <xf numFmtId="0" fontId="24" fillId="6" borderId="0" xfId="2" applyFont="1" applyFill="1" applyAlignment="1">
      <alignment horizontal="left" vertical="center" wrapText="1"/>
    </xf>
    <xf numFmtId="0" fontId="14" fillId="0" borderId="0" xfId="5" applyFont="1"/>
    <xf numFmtId="0" fontId="26" fillId="6" borderId="0" xfId="2" applyFont="1" applyFill="1" applyAlignment="1">
      <alignment horizontal="left"/>
    </xf>
    <xf numFmtId="0" fontId="24" fillId="2" borderId="0" xfId="2" applyFont="1" applyFill="1" applyAlignment="1">
      <alignment horizontal="left" vertical="center" wrapText="1"/>
    </xf>
    <xf numFmtId="0" fontId="110" fillId="2" borderId="0" xfId="0" applyFont="1" applyFill="1" applyAlignment="1">
      <alignment horizontal="left" vertical="center" wrapText="1" readingOrder="1"/>
    </xf>
    <xf numFmtId="0" fontId="110" fillId="2" borderId="0" xfId="0" applyFont="1" applyFill="1" applyAlignment="1">
      <alignment horizontal="left" vertical="center" readingOrder="1"/>
    </xf>
    <xf numFmtId="0" fontId="24" fillId="6" borderId="0" xfId="2" applyFont="1" applyFill="1" applyAlignment="1">
      <alignment horizontal="left" vertical="center"/>
    </xf>
    <xf numFmtId="0" fontId="28" fillId="6" borderId="0" xfId="2" applyFont="1" applyFill="1" applyAlignment="1">
      <alignment horizontal="left" wrapText="1"/>
    </xf>
    <xf numFmtId="0" fontId="24" fillId="6" borderId="0" xfId="2" applyFont="1" applyFill="1" applyAlignment="1">
      <alignment horizontal="left"/>
    </xf>
    <xf numFmtId="0" fontId="0" fillId="0" borderId="0" xfId="0"/>
    <xf numFmtId="0" fontId="24" fillId="2" borderId="0" xfId="2" applyFont="1" applyFill="1"/>
    <xf numFmtId="0" fontId="25" fillId="2" borderId="0" xfId="5" applyFill="1"/>
    <xf numFmtId="0" fontId="18" fillId="2" borderId="0" xfId="2" applyFont="1" applyFill="1"/>
    <xf numFmtId="0" fontId="29" fillId="6" borderId="6" xfId="2" applyFont="1" applyFill="1" applyBorder="1" applyAlignment="1">
      <alignment horizontal="left" wrapText="1"/>
    </xf>
    <xf numFmtId="0" fontId="15" fillId="0" borderId="7" xfId="2" applyBorder="1" applyAlignment="1">
      <alignment horizontal="left"/>
    </xf>
    <xf numFmtId="0" fontId="15" fillId="0" borderId="8" xfId="2" applyBorder="1" applyAlignment="1">
      <alignment horizontal="left"/>
    </xf>
    <xf numFmtId="0" fontId="15" fillId="0" borderId="36" xfId="2" applyBorder="1" applyAlignment="1" applyProtection="1">
      <alignment horizontal="center"/>
      <protection locked="0"/>
    </xf>
    <xf numFmtId="0" fontId="15" fillId="0" borderId="8" xfId="2" applyBorder="1" applyAlignment="1" applyProtection="1">
      <alignment horizontal="center"/>
      <protection locked="0"/>
    </xf>
    <xf numFmtId="0" fontId="26" fillId="0" borderId="6" xfId="2" applyFont="1" applyBorder="1" applyAlignment="1">
      <alignment horizontal="center" wrapText="1"/>
    </xf>
    <xf numFmtId="0" fontId="26" fillId="0" borderId="8" xfId="2" applyFont="1" applyBorder="1" applyAlignment="1">
      <alignment horizontal="center" wrapText="1"/>
    </xf>
    <xf numFmtId="0" fontId="35" fillId="8" borderId="11" xfId="2" applyFont="1" applyFill="1" applyBorder="1" applyAlignment="1">
      <alignment horizontal="center" vertical="center" textRotation="90" wrapText="1"/>
    </xf>
    <xf numFmtId="0" fontId="36" fillId="0" borderId="10" xfId="2" applyFont="1" applyBorder="1" applyAlignment="1">
      <alignment horizontal="center" textRotation="90" wrapText="1"/>
    </xf>
    <xf numFmtId="0" fontId="35" fillId="8" borderId="25" xfId="2" applyFont="1" applyFill="1" applyBorder="1" applyAlignment="1">
      <alignment horizontal="center" vertical="center" textRotation="90" wrapText="1"/>
    </xf>
    <xf numFmtId="0" fontId="36" fillId="0" borderId="24" xfId="2" applyFont="1" applyBorder="1" applyAlignment="1">
      <alignment horizontal="center" textRotation="90" wrapText="1"/>
    </xf>
    <xf numFmtId="0" fontId="36" fillId="0" borderId="25" xfId="2" applyFont="1" applyBorder="1" applyAlignment="1">
      <alignment horizontal="center" textRotation="90" wrapText="1"/>
    </xf>
    <xf numFmtId="0" fontId="21" fillId="0" borderId="10" xfId="2" applyFont="1" applyBorder="1" applyAlignment="1">
      <alignment horizontal="center" vertical="center" wrapText="1"/>
    </xf>
    <xf numFmtId="0" fontId="21" fillId="0" borderId="24" xfId="2" applyFont="1" applyBorder="1" applyAlignment="1">
      <alignment horizontal="center" vertical="center" wrapText="1"/>
    </xf>
    <xf numFmtId="0" fontId="28" fillId="0" borderId="10" xfId="2" applyFont="1" applyBorder="1" applyAlignment="1">
      <alignment horizontal="center" vertical="center" wrapText="1"/>
    </xf>
    <xf numFmtId="0" fontId="24" fillId="0" borderId="23" xfId="2" applyFont="1" applyBorder="1" applyAlignment="1">
      <alignment horizontal="center" vertical="center" wrapText="1"/>
    </xf>
    <xf numFmtId="0" fontId="89" fillId="0" borderId="9" xfId="2" applyFont="1" applyBorder="1" applyAlignment="1">
      <alignment horizontal="left" vertical="center" wrapText="1"/>
    </xf>
    <xf numFmtId="0" fontId="90" fillId="0" borderId="37" xfId="2" applyFont="1" applyBorder="1" applyAlignment="1">
      <alignment wrapText="1"/>
    </xf>
    <xf numFmtId="0" fontId="23" fillId="12" borderId="9" xfId="2" applyFont="1" applyFill="1" applyBorder="1" applyAlignment="1" applyProtection="1">
      <alignment horizontal="center" vertical="center" wrapText="1"/>
      <protection locked="0"/>
    </xf>
    <xf numFmtId="0" fontId="23" fillId="12" borderId="22" xfId="2" applyFont="1" applyFill="1" applyBorder="1" applyAlignment="1" applyProtection="1">
      <alignment horizontal="center" vertical="center" wrapText="1"/>
      <protection locked="0"/>
    </xf>
    <xf numFmtId="0" fontId="23" fillId="12" borderId="12" xfId="2" applyFont="1" applyFill="1" applyBorder="1" applyAlignment="1" applyProtection="1">
      <alignment horizontal="center" vertical="center" wrapText="1"/>
      <protection locked="0"/>
    </xf>
    <xf numFmtId="0" fontId="32" fillId="0" borderId="9" xfId="2" applyFont="1" applyBorder="1" applyAlignment="1" applyProtection="1">
      <alignment horizontal="center" vertical="center"/>
      <protection locked="0"/>
    </xf>
    <xf numFmtId="0" fontId="32" fillId="0" borderId="22" xfId="2" applyFont="1" applyBorder="1" applyAlignment="1" applyProtection="1">
      <alignment horizontal="center" vertical="center"/>
      <protection locked="0"/>
    </xf>
    <xf numFmtId="0" fontId="32" fillId="0" borderId="12" xfId="2" applyFont="1" applyBorder="1" applyAlignment="1" applyProtection="1">
      <alignment horizontal="center" vertical="center"/>
      <protection locked="0"/>
    </xf>
    <xf numFmtId="0" fontId="21" fillId="0" borderId="23" xfId="2" applyFont="1" applyBorder="1" applyAlignment="1">
      <alignment horizontal="center" vertical="center" wrapText="1"/>
    </xf>
    <xf numFmtId="0" fontId="28" fillId="0" borderId="9" xfId="2" applyFont="1" applyBorder="1" applyAlignment="1">
      <alignment horizontal="center" vertical="center" wrapText="1"/>
    </xf>
    <xf numFmtId="0" fontId="28" fillId="0" borderId="12" xfId="2" applyFont="1" applyBorder="1" applyAlignment="1">
      <alignment horizontal="center" vertical="center" wrapText="1"/>
    </xf>
    <xf numFmtId="0" fontId="38" fillId="0" borderId="22" xfId="2" applyFont="1" applyBorder="1" applyAlignment="1" applyProtection="1">
      <alignment horizontal="left" vertical="top" wrapText="1"/>
      <protection locked="0"/>
    </xf>
    <xf numFmtId="0" fontId="38" fillId="0" borderId="12" xfId="2" applyFont="1" applyBorder="1" applyAlignment="1" applyProtection="1">
      <alignment horizontal="left" vertical="top" wrapText="1"/>
      <protection locked="0"/>
    </xf>
    <xf numFmtId="0" fontId="28" fillId="0" borderId="17" xfId="2" applyFont="1" applyBorder="1" applyAlignment="1">
      <alignment horizontal="center" vertical="center" wrapText="1"/>
    </xf>
    <xf numFmtId="0" fontId="24" fillId="0" borderId="17" xfId="2" applyFont="1" applyBorder="1" applyAlignment="1">
      <alignment horizontal="center" vertical="center" wrapText="1"/>
    </xf>
    <xf numFmtId="0" fontId="89" fillId="0" borderId="17" xfId="2" applyFont="1" applyBorder="1" applyAlignment="1">
      <alignment horizontal="left" vertical="center" wrapText="1"/>
    </xf>
    <xf numFmtId="0" fontId="90" fillId="0" borderId="17" xfId="2" applyFont="1" applyBorder="1" applyAlignment="1">
      <alignment wrapText="1"/>
    </xf>
    <xf numFmtId="0" fontId="23" fillId="8" borderId="9" xfId="2" applyFont="1" applyFill="1" applyBorder="1" applyAlignment="1" applyProtection="1">
      <alignment horizontal="center" vertical="center" wrapText="1"/>
      <protection locked="0"/>
    </xf>
    <xf numFmtId="0" fontId="23" fillId="8" borderId="22" xfId="2" applyFont="1" applyFill="1" applyBorder="1" applyAlignment="1" applyProtection="1">
      <alignment horizontal="center" vertical="center" wrapText="1"/>
      <protection locked="0"/>
    </xf>
    <xf numFmtId="0" fontId="23" fillId="8" borderId="12" xfId="2" applyFont="1" applyFill="1" applyBorder="1" applyAlignment="1" applyProtection="1">
      <alignment horizontal="center" vertical="center" wrapText="1"/>
      <protection locked="0"/>
    </xf>
    <xf numFmtId="0" fontId="89" fillId="0" borderId="38" xfId="2" applyFont="1" applyBorder="1" applyAlignment="1">
      <alignment horizontal="left" vertical="center" wrapText="1"/>
    </xf>
    <xf numFmtId="0" fontId="90" fillId="0" borderId="39" xfId="2" applyFont="1" applyBorder="1" applyAlignment="1">
      <alignment wrapText="1"/>
    </xf>
    <xf numFmtId="0" fontId="24" fillId="0" borderId="24" xfId="2" applyFont="1" applyBorder="1" applyAlignment="1">
      <alignment horizontal="center" vertical="center" wrapText="1"/>
    </xf>
    <xf numFmtId="0" fontId="90" fillId="0" borderId="25" xfId="2" applyFont="1" applyBorder="1" applyAlignment="1">
      <alignment wrapText="1"/>
    </xf>
    <xf numFmtId="0" fontId="28" fillId="0" borderId="37" xfId="2" applyFont="1" applyBorder="1" applyAlignment="1">
      <alignment horizontal="center" vertical="center" wrapText="1"/>
    </xf>
    <xf numFmtId="0" fontId="89" fillId="0" borderId="37" xfId="2" applyFont="1" applyBorder="1" applyAlignment="1">
      <alignment horizontal="left" vertical="center" wrapText="1"/>
    </xf>
    <xf numFmtId="0" fontId="37" fillId="0" borderId="9" xfId="2" applyFont="1" applyBorder="1" applyAlignment="1" applyProtection="1">
      <alignment horizontal="left" vertical="top" wrapText="1"/>
      <protection locked="0"/>
    </xf>
    <xf numFmtId="0" fontId="37" fillId="0" borderId="12" xfId="2" applyFont="1" applyBorder="1" applyAlignment="1" applyProtection="1">
      <alignment horizontal="left" vertical="top" wrapText="1"/>
      <protection locked="0"/>
    </xf>
    <xf numFmtId="0" fontId="37" fillId="2" borderId="9" xfId="2" applyFont="1" applyFill="1" applyBorder="1" applyAlignment="1" applyProtection="1">
      <alignment horizontal="center" vertical="top" wrapText="1"/>
      <protection locked="0"/>
    </xf>
    <xf numFmtId="0" fontId="37" fillId="2" borderId="22" xfId="2" applyFont="1" applyFill="1" applyBorder="1" applyAlignment="1" applyProtection="1">
      <alignment horizontal="center" vertical="top" wrapText="1"/>
      <protection locked="0"/>
    </xf>
    <xf numFmtId="0" fontId="37" fillId="2" borderId="12" xfId="2" applyFont="1" applyFill="1" applyBorder="1" applyAlignment="1" applyProtection="1">
      <alignment horizontal="center" vertical="top" wrapText="1"/>
      <protection locked="0"/>
    </xf>
    <xf numFmtId="0" fontId="90" fillId="0" borderId="26" xfId="2" applyFont="1" applyBorder="1" applyAlignment="1">
      <alignment wrapText="1"/>
    </xf>
    <xf numFmtId="0" fontId="35" fillId="8" borderId="27" xfId="2" applyFont="1" applyFill="1" applyBorder="1" applyAlignment="1">
      <alignment horizontal="center" vertical="center" textRotation="90" wrapText="1"/>
    </xf>
    <xf numFmtId="0" fontId="35" fillId="8" borderId="10" xfId="2" applyFont="1" applyFill="1" applyBorder="1" applyAlignment="1">
      <alignment horizontal="center" vertical="center" textRotation="90" wrapText="1"/>
    </xf>
    <xf numFmtId="0" fontId="35" fillId="8" borderId="0" xfId="2" applyFont="1" applyFill="1" applyAlignment="1">
      <alignment horizontal="center" vertical="center" textRotation="90" wrapText="1"/>
    </xf>
    <xf numFmtId="0" fontId="35" fillId="8" borderId="24" xfId="2" applyFont="1" applyFill="1" applyBorder="1" applyAlignment="1">
      <alignment horizontal="center" vertical="center" textRotation="90" wrapText="1"/>
    </xf>
    <xf numFmtId="0" fontId="21" fillId="0" borderId="9" xfId="2" applyFont="1" applyBorder="1" applyAlignment="1">
      <alignment horizontal="center" vertical="center" wrapText="1"/>
    </xf>
    <xf numFmtId="0" fontId="21" fillId="0" borderId="22" xfId="2" applyFont="1" applyBorder="1" applyAlignment="1">
      <alignment horizontal="center" vertical="center" wrapText="1"/>
    </xf>
    <xf numFmtId="0" fontId="21" fillId="0" borderId="12" xfId="2" applyFont="1" applyBorder="1" applyAlignment="1">
      <alignment horizontal="center" vertical="center" wrapText="1"/>
    </xf>
    <xf numFmtId="0" fontId="21" fillId="2" borderId="9" xfId="2" applyFont="1" applyFill="1" applyBorder="1" applyAlignment="1">
      <alignment horizontal="center" vertical="center" wrapText="1"/>
    </xf>
    <xf numFmtId="0" fontId="21" fillId="2" borderId="22" xfId="2" applyFont="1" applyFill="1" applyBorder="1" applyAlignment="1">
      <alignment horizontal="center" vertical="center" wrapText="1"/>
    </xf>
    <xf numFmtId="0" fontId="21" fillId="2" borderId="12" xfId="2" applyFont="1" applyFill="1" applyBorder="1" applyAlignment="1">
      <alignment horizontal="center" vertical="center" wrapText="1"/>
    </xf>
    <xf numFmtId="0" fontId="15" fillId="0" borderId="10" xfId="2" applyBorder="1"/>
    <xf numFmtId="0" fontId="15" fillId="0" borderId="25" xfId="2" applyBorder="1"/>
    <xf numFmtId="0" fontId="15" fillId="0" borderId="24" xfId="2" applyBorder="1"/>
    <xf numFmtId="0" fontId="15" fillId="0" borderId="26" xfId="2" applyBorder="1"/>
    <xf numFmtId="0" fontId="15" fillId="0" borderId="23" xfId="2" applyBorder="1"/>
    <xf numFmtId="0" fontId="89" fillId="0" borderId="38" xfId="2" applyFont="1" applyBorder="1" applyAlignment="1">
      <alignment horizontal="left" wrapText="1"/>
    </xf>
    <xf numFmtId="0" fontId="90" fillId="0" borderId="26" xfId="2" applyFont="1" applyBorder="1" applyAlignment="1">
      <alignment horizontal="left" wrapText="1"/>
    </xf>
    <xf numFmtId="0" fontId="89" fillId="0" borderId="41" xfId="2" applyFont="1" applyBorder="1" applyAlignment="1">
      <alignment horizontal="left" vertical="center" wrapText="1"/>
    </xf>
    <xf numFmtId="0" fontId="89" fillId="0" borderId="40" xfId="2" applyFont="1" applyBorder="1" applyAlignment="1">
      <alignment horizontal="left" vertical="center" wrapText="1"/>
    </xf>
    <xf numFmtId="0" fontId="89" fillId="0" borderId="42" xfId="2" applyFont="1" applyBorder="1" applyAlignment="1">
      <alignment horizontal="left" vertical="center" wrapText="1"/>
    </xf>
    <xf numFmtId="0" fontId="41" fillId="9" borderId="27" xfId="2" applyFont="1" applyFill="1" applyBorder="1" applyAlignment="1">
      <alignment horizontal="center" vertical="center" textRotation="90"/>
    </xf>
    <xf numFmtId="0" fontId="41" fillId="9" borderId="10" xfId="2" applyFont="1" applyFill="1" applyBorder="1" applyAlignment="1">
      <alignment horizontal="center" vertical="center" textRotation="90"/>
    </xf>
    <xf numFmtId="0" fontId="41" fillId="9" borderId="0" xfId="2" applyFont="1" applyFill="1" applyAlignment="1">
      <alignment horizontal="center" vertical="center" textRotation="90"/>
    </xf>
    <xf numFmtId="0" fontId="41" fillId="9" borderId="24" xfId="2" applyFont="1" applyFill="1" applyBorder="1" applyAlignment="1">
      <alignment horizontal="center" vertical="center" textRotation="90"/>
    </xf>
    <xf numFmtId="0" fontId="89" fillId="0" borderId="12" xfId="2" applyFont="1" applyBorder="1" applyAlignment="1">
      <alignment horizontal="left" vertical="center" wrapText="1"/>
    </xf>
    <xf numFmtId="0" fontId="42" fillId="14" borderId="9" xfId="2" applyFont="1" applyFill="1" applyBorder="1" applyAlignment="1">
      <alignment horizontal="center" vertical="center" textRotation="90" wrapText="1"/>
    </xf>
    <xf numFmtId="0" fontId="15" fillId="0" borderId="22" xfId="2" applyBorder="1" applyAlignment="1">
      <alignment horizontal="center" textRotation="90" wrapText="1"/>
    </xf>
    <xf numFmtId="0" fontId="15" fillId="0" borderId="12" xfId="2" applyBorder="1" applyAlignment="1">
      <alignment horizontal="center" textRotation="90" wrapText="1"/>
    </xf>
    <xf numFmtId="0" fontId="43" fillId="8" borderId="9" xfId="2" applyFont="1" applyFill="1" applyBorder="1" applyAlignment="1">
      <alignment horizontal="center" vertical="center" textRotation="90" wrapText="1"/>
    </xf>
    <xf numFmtId="0" fontId="15" fillId="0" borderId="22" xfId="2" applyBorder="1" applyAlignment="1">
      <alignment horizontal="center" wrapText="1"/>
    </xf>
    <xf numFmtId="0" fontId="90" fillId="0" borderId="37" xfId="2" applyFont="1" applyBorder="1" applyAlignment="1">
      <alignment vertical="center" wrapText="1"/>
    </xf>
    <xf numFmtId="0" fontId="43" fillId="8" borderId="25" xfId="2" applyFont="1" applyFill="1" applyBorder="1" applyAlignment="1">
      <alignment horizontal="center" vertical="center" textRotation="90" wrapText="1"/>
    </xf>
    <xf numFmtId="0" fontId="15" fillId="0" borderId="25" xfId="2" applyBorder="1" applyAlignment="1">
      <alignment horizontal="center" wrapText="1"/>
    </xf>
    <xf numFmtId="0" fontId="28" fillId="0" borderId="43" xfId="2" applyFont="1" applyBorder="1" applyAlignment="1">
      <alignment horizontal="center" vertical="center" wrapText="1"/>
    </xf>
    <xf numFmtId="0" fontId="89" fillId="0" borderId="43" xfId="2" applyFont="1" applyBorder="1" applyAlignment="1">
      <alignment horizontal="left" vertical="center" wrapText="1"/>
    </xf>
    <xf numFmtId="0" fontId="45" fillId="14" borderId="22" xfId="2" applyFont="1" applyFill="1" applyBorder="1" applyAlignment="1">
      <alignment horizontal="center" textRotation="90" wrapText="1"/>
    </xf>
    <xf numFmtId="0" fontId="45" fillId="14" borderId="46" xfId="2" applyFont="1" applyFill="1" applyBorder="1" applyAlignment="1">
      <alignment horizontal="center" wrapText="1"/>
    </xf>
    <xf numFmtId="0" fontId="44" fillId="8" borderId="10" xfId="2" applyFont="1" applyFill="1" applyBorder="1" applyAlignment="1">
      <alignment horizontal="center" vertical="center" textRotation="90" wrapText="1"/>
    </xf>
    <xf numFmtId="0" fontId="44" fillId="8" borderId="24" xfId="2" applyFont="1" applyFill="1" applyBorder="1" applyAlignment="1">
      <alignment horizontal="center" vertical="center" textRotation="90" wrapText="1"/>
    </xf>
    <xf numFmtId="0" fontId="44" fillId="8" borderId="23" xfId="2" applyFont="1" applyFill="1" applyBorder="1" applyAlignment="1">
      <alignment horizontal="center" vertical="center" textRotation="90" wrapText="1"/>
    </xf>
    <xf numFmtId="0" fontId="46" fillId="8" borderId="24" xfId="2" applyFont="1" applyFill="1" applyBorder="1" applyAlignment="1">
      <alignment horizontal="center" vertical="center" textRotation="90" wrapText="1"/>
    </xf>
    <xf numFmtId="0" fontId="46" fillId="8" borderId="23" xfId="2" applyFont="1" applyFill="1" applyBorder="1" applyAlignment="1">
      <alignment horizontal="center" vertical="center" textRotation="90" wrapText="1"/>
    </xf>
    <xf numFmtId="0" fontId="89" fillId="0" borderId="41" xfId="2" quotePrefix="1" applyFont="1" applyBorder="1" applyAlignment="1">
      <alignment horizontal="left" vertical="center" wrapText="1"/>
    </xf>
    <xf numFmtId="0" fontId="32" fillId="0" borderId="46" xfId="2" applyFont="1" applyBorder="1" applyAlignment="1" applyProtection="1">
      <alignment horizontal="center" vertical="center"/>
      <protection locked="0"/>
    </xf>
    <xf numFmtId="0" fontId="38" fillId="0" borderId="46" xfId="2" applyFont="1" applyBorder="1" applyAlignment="1" applyProtection="1">
      <alignment horizontal="left" vertical="top" wrapText="1"/>
      <protection locked="0"/>
    </xf>
    <xf numFmtId="0" fontId="23" fillId="8" borderId="45" xfId="2" applyFont="1" applyFill="1" applyBorder="1" applyAlignment="1" applyProtection="1">
      <alignment horizontal="center" vertical="center" wrapText="1"/>
      <protection locked="0"/>
    </xf>
    <xf numFmtId="0" fontId="89" fillId="0" borderId="44" xfId="2" applyFont="1" applyBorder="1" applyAlignment="1">
      <alignment horizontal="left" vertical="center" wrapText="1"/>
    </xf>
    <xf numFmtId="0" fontId="44" fillId="8" borderId="10" xfId="2" applyFont="1" applyFill="1" applyBorder="1" applyAlignment="1">
      <alignment horizontal="center" vertical="center" textRotation="90"/>
    </xf>
    <xf numFmtId="0" fontId="44" fillId="8" borderId="24" xfId="2" applyFont="1" applyFill="1" applyBorder="1" applyAlignment="1">
      <alignment horizontal="center" vertical="center" textRotation="90"/>
    </xf>
    <xf numFmtId="0" fontId="44" fillId="8" borderId="47" xfId="2" applyFont="1" applyFill="1" applyBorder="1" applyAlignment="1">
      <alignment horizontal="center" vertical="center" textRotation="90"/>
    </xf>
    <xf numFmtId="0" fontId="21" fillId="0" borderId="46" xfId="2" applyFont="1" applyBorder="1" applyAlignment="1">
      <alignment horizontal="center" vertical="center" wrapText="1"/>
    </xf>
    <xf numFmtId="0" fontId="23" fillId="12" borderId="46" xfId="2" applyFont="1" applyFill="1" applyBorder="1" applyAlignment="1" applyProtection="1">
      <alignment horizontal="center" vertical="center" wrapText="1"/>
      <protection locked="0"/>
    </xf>
    <xf numFmtId="0" fontId="23" fillId="8" borderId="46" xfId="2" applyFont="1" applyFill="1" applyBorder="1" applyAlignment="1" applyProtection="1">
      <alignment horizontal="center" vertical="center" wrapText="1"/>
      <protection locked="0"/>
    </xf>
    <xf numFmtId="0" fontId="47" fillId="14" borderId="9" xfId="2" applyFont="1" applyFill="1" applyBorder="1" applyAlignment="1">
      <alignment horizontal="center" vertical="center" textRotation="90" wrapText="1"/>
    </xf>
    <xf numFmtId="0" fontId="15" fillId="14" borderId="22" xfId="2" applyFill="1" applyBorder="1" applyAlignment="1">
      <alignment horizontal="center" vertical="center" textRotation="90"/>
    </xf>
    <xf numFmtId="0" fontId="15" fillId="14" borderId="22" xfId="2" applyFill="1" applyBorder="1"/>
    <xf numFmtId="0" fontId="15" fillId="14" borderId="46" xfId="2" applyFill="1" applyBorder="1"/>
    <xf numFmtId="0" fontId="43" fillId="8" borderId="10" xfId="2" applyFont="1" applyFill="1" applyBorder="1" applyAlignment="1">
      <alignment horizontal="center" vertical="center" textRotation="90" wrapText="1"/>
    </xf>
    <xf numFmtId="0" fontId="43" fillId="8" borderId="24" xfId="2" applyFont="1" applyFill="1" applyBorder="1" applyAlignment="1">
      <alignment horizontal="center" vertical="center" textRotation="90" wrapText="1"/>
    </xf>
    <xf numFmtId="0" fontId="12" fillId="0" borderId="24" xfId="2" applyFont="1" applyBorder="1" applyAlignment="1">
      <alignment horizontal="center" textRotation="90" wrapText="1"/>
    </xf>
    <xf numFmtId="0" fontId="12" fillId="0" borderId="47" xfId="2" applyFont="1" applyBorder="1" applyAlignment="1">
      <alignment horizontal="center" textRotation="90" wrapText="1"/>
    </xf>
    <xf numFmtId="0" fontId="90" fillId="0" borderId="48" xfId="2" applyFont="1" applyBorder="1" applyAlignment="1">
      <alignment wrapText="1"/>
    </xf>
    <xf numFmtId="0" fontId="37" fillId="2" borderId="46" xfId="2" applyFont="1" applyFill="1" applyBorder="1" applyAlignment="1" applyProtection="1">
      <alignment horizontal="center" vertical="top" wrapText="1"/>
      <protection locked="0"/>
    </xf>
    <xf numFmtId="0" fontId="3" fillId="14" borderId="9" xfId="2" applyFont="1" applyFill="1" applyBorder="1" applyAlignment="1">
      <alignment horizontal="center" vertical="center" textRotation="90" wrapText="1"/>
    </xf>
    <xf numFmtId="0" fontId="15" fillId="0" borderId="46" xfId="2" applyBorder="1" applyAlignment="1">
      <alignment horizontal="center" wrapText="1"/>
    </xf>
    <xf numFmtId="0" fontId="15" fillId="0" borderId="24" xfId="2" applyBorder="1" applyAlignment="1">
      <alignment horizontal="center" wrapText="1"/>
    </xf>
    <xf numFmtId="0" fontId="15" fillId="0" borderId="47" xfId="2" applyBorder="1" applyAlignment="1">
      <alignment horizontal="center" wrapText="1"/>
    </xf>
    <xf numFmtId="0" fontId="37" fillId="0" borderId="9" xfId="2" applyFont="1" applyBorder="1" applyAlignment="1" applyProtection="1">
      <alignment horizontal="center" vertical="top" wrapText="1"/>
      <protection locked="0"/>
    </xf>
    <xf numFmtId="0" fontId="37" fillId="0" borderId="22" xfId="2" applyFont="1" applyBorder="1" applyAlignment="1" applyProtection="1">
      <alignment horizontal="center" vertical="top" wrapText="1"/>
      <protection locked="0"/>
    </xf>
    <xf numFmtId="0" fontId="37" fillId="0" borderId="46" xfId="2" applyFont="1" applyBorder="1" applyAlignment="1" applyProtection="1">
      <alignment horizontal="center" vertical="top" wrapText="1"/>
      <protection locked="0"/>
    </xf>
    <xf numFmtId="0" fontId="29" fillId="8" borderId="6" xfId="2" applyFont="1" applyFill="1" applyBorder="1" applyAlignment="1">
      <alignment horizontal="center"/>
    </xf>
    <xf numFmtId="0" fontId="29" fillId="8" borderId="7" xfId="2" applyFont="1" applyFill="1" applyBorder="1" applyAlignment="1">
      <alignment horizontal="center"/>
    </xf>
    <xf numFmtId="0" fontId="29" fillId="8" borderId="8" xfId="2" applyFont="1" applyFill="1" applyBorder="1" applyAlignment="1">
      <alignment horizontal="center"/>
    </xf>
    <xf numFmtId="0" fontId="12" fillId="0" borderId="23" xfId="2" applyFont="1" applyBorder="1" applyAlignment="1">
      <alignment horizontal="center" textRotation="90" wrapText="1"/>
    </xf>
    <xf numFmtId="0" fontId="3" fillId="12" borderId="11" xfId="2" applyFont="1" applyFill="1" applyBorder="1" applyAlignment="1">
      <alignment horizontal="center" vertical="center" textRotation="90" wrapText="1"/>
    </xf>
    <xf numFmtId="0" fontId="15" fillId="0" borderId="26" xfId="2" applyBorder="1" applyAlignment="1">
      <alignment horizontal="center" wrapText="1"/>
    </xf>
    <xf numFmtId="0" fontId="47" fillId="12" borderId="11" xfId="2" applyFont="1" applyFill="1" applyBorder="1" applyAlignment="1">
      <alignment horizontal="center" vertical="center" textRotation="90" wrapText="1"/>
    </xf>
    <xf numFmtId="0" fontId="15" fillId="12" borderId="25" xfId="2" applyFill="1" applyBorder="1" applyAlignment="1">
      <alignment horizontal="center" vertical="center" textRotation="90"/>
    </xf>
    <xf numFmtId="0" fontId="15" fillId="12" borderId="25" xfId="2" applyFill="1" applyBorder="1"/>
    <xf numFmtId="0" fontId="42" fillId="12" borderId="25" xfId="2" applyFont="1" applyFill="1" applyBorder="1" applyAlignment="1">
      <alignment horizontal="center" vertical="center" textRotation="90" wrapText="1"/>
    </xf>
    <xf numFmtId="0" fontId="45" fillId="12" borderId="25" xfId="2" applyFont="1" applyFill="1" applyBorder="1" applyAlignment="1">
      <alignment horizontal="center" textRotation="90" wrapText="1"/>
    </xf>
    <xf numFmtId="0" fontId="45" fillId="12" borderId="26" xfId="2" applyFont="1" applyFill="1" applyBorder="1" applyAlignment="1">
      <alignment horizontal="center" wrapText="1"/>
    </xf>
    <xf numFmtId="0" fontId="43" fillId="8" borderId="22" xfId="2" applyFont="1" applyFill="1" applyBorder="1" applyAlignment="1">
      <alignment horizontal="center" vertical="center" textRotation="90" wrapText="1"/>
    </xf>
    <xf numFmtId="0" fontId="20" fillId="21" borderId="6" xfId="0" applyFont="1" applyFill="1" applyBorder="1" applyAlignment="1">
      <alignment horizontal="center"/>
    </xf>
    <xf numFmtId="0" fontId="20" fillId="21" borderId="7" xfId="0" applyFont="1" applyFill="1" applyBorder="1" applyAlignment="1">
      <alignment horizontal="center"/>
    </xf>
    <xf numFmtId="0" fontId="20" fillId="21" borderId="8" xfId="0" applyFont="1" applyFill="1" applyBorder="1" applyAlignment="1">
      <alignment horizontal="center"/>
    </xf>
    <xf numFmtId="0" fontId="14" fillId="2" borderId="11" xfId="0" applyFont="1" applyFill="1" applyBorder="1" applyAlignment="1">
      <alignment horizontal="center"/>
    </xf>
    <xf numFmtId="0" fontId="14" fillId="2" borderId="27" xfId="0" applyFont="1" applyFill="1" applyBorder="1" applyAlignment="1">
      <alignment horizontal="center"/>
    </xf>
    <xf numFmtId="0" fontId="14" fillId="2" borderId="10" xfId="0" applyFont="1" applyFill="1" applyBorder="1" applyAlignment="1">
      <alignment horizontal="center"/>
    </xf>
    <xf numFmtId="0" fontId="14" fillId="2" borderId="26" xfId="0" applyFont="1" applyFill="1" applyBorder="1" applyAlignment="1">
      <alignment horizontal="center"/>
    </xf>
    <xf numFmtId="0" fontId="14" fillId="2" borderId="28" xfId="0" applyFont="1" applyFill="1" applyBorder="1" applyAlignment="1">
      <alignment horizontal="center"/>
    </xf>
    <xf numFmtId="0" fontId="14" fillId="2" borderId="23" xfId="0" applyFont="1" applyFill="1" applyBorder="1" applyAlignment="1">
      <alignment horizontal="center"/>
    </xf>
    <xf numFmtId="0" fontId="20" fillId="20" borderId="26" xfId="0" applyFont="1" applyFill="1" applyBorder="1" applyAlignment="1">
      <alignment horizontal="center"/>
    </xf>
    <xf numFmtId="0" fontId="20" fillId="20" borderId="28" xfId="0" applyFont="1" applyFill="1" applyBorder="1" applyAlignment="1">
      <alignment horizontal="center"/>
    </xf>
    <xf numFmtId="0" fontId="20" fillId="20" borderId="23" xfId="0" applyFont="1" applyFill="1" applyBorder="1" applyAlignment="1">
      <alignment horizontal="center"/>
    </xf>
    <xf numFmtId="0" fontId="20" fillId="20" borderId="6" xfId="0" applyFont="1" applyFill="1" applyBorder="1" applyAlignment="1">
      <alignment horizontal="center"/>
    </xf>
    <xf numFmtId="0" fontId="20" fillId="20" borderId="7" xfId="0" applyFont="1" applyFill="1" applyBorder="1" applyAlignment="1">
      <alignment horizontal="center"/>
    </xf>
    <xf numFmtId="0" fontId="20" fillId="20" borderId="8" xfId="0" applyFont="1" applyFill="1" applyBorder="1" applyAlignment="1">
      <alignment horizontal="center"/>
    </xf>
    <xf numFmtId="0" fontId="20" fillId="5" borderId="6" xfId="0" applyFont="1" applyFill="1" applyBorder="1" applyAlignment="1">
      <alignment horizontal="center"/>
    </xf>
    <xf numFmtId="0" fontId="20" fillId="5" borderId="7" xfId="0" applyFont="1" applyFill="1" applyBorder="1" applyAlignment="1">
      <alignment horizontal="center"/>
    </xf>
    <xf numFmtId="0" fontId="20" fillId="5" borderId="8" xfId="0" applyFont="1" applyFill="1" applyBorder="1" applyAlignment="1">
      <alignment horizontal="center"/>
    </xf>
    <xf numFmtId="0" fontId="20" fillId="22" borderId="6" xfId="0" applyFont="1" applyFill="1" applyBorder="1" applyAlignment="1">
      <alignment horizontal="center"/>
    </xf>
    <xf numFmtId="0" fontId="20" fillId="22" borderId="7" xfId="0" applyFont="1" applyFill="1" applyBorder="1" applyAlignment="1">
      <alignment horizontal="center"/>
    </xf>
    <xf numFmtId="0" fontId="20" fillId="22" borderId="8" xfId="0" applyFont="1" applyFill="1" applyBorder="1" applyAlignment="1">
      <alignment horizontal="center"/>
    </xf>
    <xf numFmtId="0" fontId="20" fillId="7" borderId="6" xfId="0" applyFont="1" applyFill="1" applyBorder="1" applyAlignment="1">
      <alignment horizontal="center"/>
    </xf>
    <xf numFmtId="0" fontId="20" fillId="7" borderId="7" xfId="0" applyFont="1" applyFill="1" applyBorder="1" applyAlignment="1">
      <alignment horizontal="center"/>
    </xf>
    <xf numFmtId="0" fontId="20" fillId="7" borderId="8" xfId="0" applyFont="1" applyFill="1" applyBorder="1" applyAlignment="1">
      <alignment horizontal="center"/>
    </xf>
    <xf numFmtId="0" fontId="109" fillId="2" borderId="0" xfId="0" applyFont="1" applyFill="1" applyAlignment="1">
      <alignment horizontal="left" wrapText="1"/>
    </xf>
    <xf numFmtId="0" fontId="52" fillId="6" borderId="6" xfId="2" applyFont="1" applyFill="1" applyBorder="1" applyAlignment="1">
      <alignment horizontal="left"/>
    </xf>
    <xf numFmtId="0" fontId="52" fillId="6" borderId="7" xfId="2" applyFont="1" applyFill="1" applyBorder="1" applyAlignment="1">
      <alignment horizontal="left"/>
    </xf>
    <xf numFmtId="0" fontId="52" fillId="6" borderId="8" xfId="2" applyFont="1" applyFill="1" applyBorder="1" applyAlignment="1">
      <alignment horizontal="left"/>
    </xf>
    <xf numFmtId="0" fontId="32" fillId="6" borderId="6" xfId="2" applyFont="1" applyFill="1" applyBorder="1" applyAlignment="1">
      <alignment horizontal="center" wrapText="1"/>
    </xf>
    <xf numFmtId="0" fontId="32" fillId="6" borderId="7" xfId="2" applyFont="1" applyFill="1" applyBorder="1" applyAlignment="1">
      <alignment horizontal="center" wrapText="1"/>
    </xf>
    <xf numFmtId="0" fontId="32" fillId="6" borderId="8" xfId="2" applyFont="1" applyFill="1" applyBorder="1" applyAlignment="1">
      <alignment horizontal="center" wrapText="1"/>
    </xf>
    <xf numFmtId="0" fontId="59" fillId="6" borderId="11" xfId="2" applyFont="1" applyFill="1" applyBorder="1" applyAlignment="1">
      <alignment horizontal="center" wrapText="1"/>
    </xf>
    <xf numFmtId="0" fontId="59" fillId="6" borderId="27" xfId="2" applyFont="1" applyFill="1" applyBorder="1" applyAlignment="1">
      <alignment horizontal="center" wrapText="1"/>
    </xf>
    <xf numFmtId="0" fontId="59" fillId="6" borderId="10" xfId="2" applyFont="1" applyFill="1" applyBorder="1" applyAlignment="1">
      <alignment horizontal="center" wrapText="1"/>
    </xf>
    <xf numFmtId="0" fontId="59" fillId="6" borderId="48" xfId="2" applyFont="1" applyFill="1" applyBorder="1" applyAlignment="1">
      <alignment horizontal="center" wrapText="1"/>
    </xf>
    <xf numFmtId="0" fontId="59" fillId="6" borderId="49" xfId="2" applyFont="1" applyFill="1" applyBorder="1" applyAlignment="1">
      <alignment horizontal="center" wrapText="1"/>
    </xf>
    <xf numFmtId="0" fontId="59" fillId="6" borderId="47" xfId="2" applyFont="1" applyFill="1" applyBorder="1" applyAlignment="1">
      <alignment horizontal="center" wrapText="1"/>
    </xf>
    <xf numFmtId="0" fontId="64" fillId="6" borderId="9" xfId="2" applyFont="1" applyFill="1" applyBorder="1" applyAlignment="1">
      <alignment horizontal="center" wrapText="1"/>
    </xf>
    <xf numFmtId="0" fontId="64" fillId="6" borderId="46" xfId="2" applyFont="1" applyFill="1" applyBorder="1" applyAlignment="1">
      <alignment horizontal="center" wrapText="1"/>
    </xf>
    <xf numFmtId="0" fontId="64" fillId="6" borderId="37" xfId="2" applyFont="1" applyFill="1" applyBorder="1" applyAlignment="1">
      <alignment horizontal="center" wrapText="1"/>
    </xf>
    <xf numFmtId="0" fontId="64" fillId="6" borderId="11" xfId="2" applyFont="1" applyFill="1" applyBorder="1" applyAlignment="1">
      <alignment horizontal="center" wrapText="1"/>
    </xf>
    <xf numFmtId="0" fontId="15" fillId="0" borderId="48" xfId="2" applyBorder="1"/>
    <xf numFmtId="0" fontId="64" fillId="16" borderId="9" xfId="2" applyFont="1" applyFill="1" applyBorder="1" applyAlignment="1">
      <alignment horizontal="center" wrapText="1"/>
    </xf>
    <xf numFmtId="0" fontId="64" fillId="16" borderId="46" xfId="2" applyFont="1" applyFill="1" applyBorder="1" applyAlignment="1">
      <alignment horizontal="center" wrapText="1"/>
    </xf>
    <xf numFmtId="0" fontId="64" fillId="0" borderId="27" xfId="2" applyFont="1" applyBorder="1" applyAlignment="1">
      <alignment horizontal="center" wrapText="1"/>
    </xf>
    <xf numFmtId="0" fontId="64" fillId="0" borderId="49" xfId="2" applyFont="1" applyBorder="1" applyAlignment="1">
      <alignment horizontal="center" wrapText="1"/>
    </xf>
    <xf numFmtId="0" fontId="68" fillId="3" borderId="6" xfId="10" applyFont="1" applyFill="1" applyBorder="1" applyAlignment="1">
      <alignment horizontal="center" vertical="center" wrapText="1"/>
    </xf>
    <xf numFmtId="0" fontId="68" fillId="3" borderId="8" xfId="10" applyFont="1" applyFill="1" applyBorder="1" applyAlignment="1">
      <alignment horizontal="center" vertical="center" wrapText="1"/>
    </xf>
    <xf numFmtId="0" fontId="68" fillId="3" borderId="6" xfId="5" applyFont="1" applyFill="1" applyBorder="1" applyAlignment="1">
      <alignment horizontal="center" vertical="center" wrapText="1"/>
    </xf>
    <xf numFmtId="0" fontId="68" fillId="3" borderId="8" xfId="5" applyFont="1" applyFill="1" applyBorder="1" applyAlignment="1">
      <alignment horizontal="center" vertical="center" wrapText="1"/>
    </xf>
    <xf numFmtId="0" fontId="3" fillId="2" borderId="6" xfId="9" applyFont="1" applyFill="1" applyBorder="1" applyAlignment="1">
      <alignment horizontal="center" vertical="center"/>
    </xf>
    <xf numFmtId="0" fontId="3" fillId="2" borderId="7" xfId="9" applyFont="1" applyFill="1" applyBorder="1" applyAlignment="1">
      <alignment horizontal="center" vertical="center"/>
    </xf>
    <xf numFmtId="0" fontId="3" fillId="2" borderId="8" xfId="9" applyFont="1" applyFill="1" applyBorder="1" applyAlignment="1">
      <alignment horizontal="center" vertical="center"/>
    </xf>
    <xf numFmtId="0" fontId="14" fillId="2" borderId="6" xfId="9" applyFont="1" applyFill="1" applyBorder="1" applyAlignment="1">
      <alignment horizontal="center" vertical="center" wrapText="1"/>
    </xf>
    <xf numFmtId="0" fontId="14" fillId="2" borderId="7" xfId="9" applyFont="1" applyFill="1" applyBorder="1" applyAlignment="1">
      <alignment horizontal="center" vertical="center" wrapText="1"/>
    </xf>
    <xf numFmtId="0" fontId="14" fillId="2" borderId="8" xfId="9" applyFont="1" applyFill="1" applyBorder="1" applyAlignment="1">
      <alignment horizontal="center" vertical="center" wrapText="1"/>
    </xf>
    <xf numFmtId="0" fontId="67" fillId="2" borderId="6" xfId="5" applyFont="1" applyFill="1" applyBorder="1" applyAlignment="1">
      <alignment horizontal="center" vertical="center"/>
    </xf>
    <xf numFmtId="0" fontId="67" fillId="2" borderId="7" xfId="5" applyFont="1" applyFill="1" applyBorder="1" applyAlignment="1">
      <alignment horizontal="center" vertical="center"/>
    </xf>
    <xf numFmtId="0" fontId="67" fillId="2" borderId="8" xfId="5" applyFont="1" applyFill="1" applyBorder="1" applyAlignment="1">
      <alignment horizontal="center" vertical="center"/>
    </xf>
    <xf numFmtId="0" fontId="14" fillId="2" borderId="6" xfId="9" applyFont="1" applyFill="1" applyBorder="1" applyAlignment="1">
      <alignment horizontal="center" vertical="center"/>
    </xf>
    <xf numFmtId="0" fontId="14" fillId="2" borderId="7" xfId="9" applyFont="1" applyFill="1" applyBorder="1" applyAlignment="1">
      <alignment horizontal="center" vertical="center"/>
    </xf>
    <xf numFmtId="0" fontId="14" fillId="2" borderId="8" xfId="9" applyFont="1" applyFill="1" applyBorder="1" applyAlignment="1">
      <alignment horizontal="center" vertical="center"/>
    </xf>
    <xf numFmtId="0" fontId="2" fillId="6" borderId="6" xfId="9" applyFont="1" applyFill="1" applyBorder="1" applyAlignment="1">
      <alignment horizontal="center" vertical="center" wrapText="1"/>
    </xf>
    <xf numFmtId="0" fontId="2" fillId="6" borderId="8" xfId="9" applyFont="1" applyFill="1" applyBorder="1" applyAlignment="1">
      <alignment horizontal="center" vertical="center" wrapText="1"/>
    </xf>
    <xf numFmtId="0" fontId="2" fillId="6" borderId="11" xfId="9" applyFont="1" applyFill="1" applyBorder="1" applyAlignment="1">
      <alignment horizontal="center" vertical="center" wrapText="1"/>
    </xf>
    <xf numFmtId="0" fontId="2" fillId="6" borderId="27" xfId="9" applyFont="1" applyFill="1" applyBorder="1" applyAlignment="1">
      <alignment horizontal="center" vertical="center" wrapText="1"/>
    </xf>
    <xf numFmtId="0" fontId="2" fillId="6" borderId="10" xfId="9" applyFont="1" applyFill="1" applyBorder="1" applyAlignment="1">
      <alignment horizontal="center" vertical="center" wrapText="1"/>
    </xf>
    <xf numFmtId="0" fontId="16" fillId="2" borderId="0" xfId="9" applyFill="1" applyAlignment="1">
      <alignment horizontal="center"/>
    </xf>
    <xf numFmtId="0" fontId="11" fillId="2" borderId="0" xfId="9" applyFont="1" applyFill="1" applyAlignment="1">
      <alignment horizontal="left" vertical="center"/>
    </xf>
    <xf numFmtId="0" fontId="2" fillId="6" borderId="13" xfId="9" applyFont="1" applyFill="1" applyBorder="1" applyAlignment="1">
      <alignment horizontal="center" vertical="center" wrapText="1"/>
    </xf>
    <xf numFmtId="0" fontId="2" fillId="6" borderId="36" xfId="9" applyFont="1" applyFill="1" applyBorder="1" applyAlignment="1">
      <alignment horizontal="center" vertical="center" wrapText="1"/>
    </xf>
    <xf numFmtId="0" fontId="16" fillId="2" borderId="52" xfId="9" applyFill="1" applyBorder="1" applyAlignment="1">
      <alignment horizontal="left" wrapText="1"/>
    </xf>
    <xf numFmtId="0" fontId="16" fillId="2" borderId="16" xfId="9" applyFill="1" applyBorder="1" applyAlignment="1">
      <alignment horizontal="left" wrapText="1"/>
    </xf>
    <xf numFmtId="0" fontId="16" fillId="2" borderId="53" xfId="9" applyFill="1" applyBorder="1" applyAlignment="1">
      <alignment horizontal="left" wrapText="1"/>
    </xf>
    <xf numFmtId="0" fontId="16" fillId="2" borderId="54" xfId="9" applyFill="1" applyBorder="1" applyAlignment="1">
      <alignment horizontal="left" wrapText="1"/>
    </xf>
    <xf numFmtId="0" fontId="16" fillId="2" borderId="11" xfId="9" applyFill="1" applyBorder="1" applyAlignment="1">
      <alignment horizontal="left" wrapText="1"/>
    </xf>
    <xf numFmtId="0" fontId="16" fillId="2" borderId="10" xfId="9" applyFill="1" applyBorder="1" applyAlignment="1">
      <alignment horizontal="left" wrapText="1"/>
    </xf>
    <xf numFmtId="0" fontId="16" fillId="2" borderId="25" xfId="9" applyFill="1" applyBorder="1" applyAlignment="1">
      <alignment horizontal="left" wrapText="1"/>
    </xf>
    <xf numFmtId="0" fontId="16" fillId="2" borderId="24" xfId="9" applyFill="1" applyBorder="1" applyAlignment="1">
      <alignment horizontal="left" wrapText="1"/>
    </xf>
    <xf numFmtId="0" fontId="16" fillId="2" borderId="39" xfId="9" applyFill="1" applyBorder="1" applyAlignment="1">
      <alignment horizontal="left" wrapText="1"/>
    </xf>
    <xf numFmtId="0" fontId="16" fillId="2" borderId="51" xfId="9" applyFill="1" applyBorder="1" applyAlignment="1">
      <alignment horizontal="left" wrapText="1"/>
    </xf>
    <xf numFmtId="0" fontId="16" fillId="2" borderId="52" xfId="9" applyFill="1" applyBorder="1" applyAlignment="1">
      <alignment wrapText="1"/>
    </xf>
    <xf numFmtId="0" fontId="16" fillId="2" borderId="16" xfId="9" applyFill="1" applyBorder="1" applyAlignment="1">
      <alignment wrapText="1"/>
    </xf>
    <xf numFmtId="0" fontId="30" fillId="0" borderId="52" xfId="2" applyFont="1" applyBorder="1" applyAlignment="1">
      <alignment horizontal="left" vertical="center" wrapText="1"/>
    </xf>
    <xf numFmtId="0" fontId="30" fillId="0" borderId="53" xfId="2" applyFont="1" applyBorder="1" applyAlignment="1">
      <alignment horizontal="left" vertical="center" wrapText="1"/>
    </xf>
    <xf numFmtId="0" fontId="30" fillId="0" borderId="17" xfId="2" applyFont="1" applyBorder="1" applyAlignment="1">
      <alignment horizontal="center" vertical="center" wrapText="1"/>
    </xf>
    <xf numFmtId="0" fontId="80" fillId="4" borderId="6" xfId="3" applyFont="1" applyFill="1" applyBorder="1" applyAlignment="1">
      <alignment horizontal="center" vertical="center"/>
    </xf>
    <xf numFmtId="0" fontId="80" fillId="4" borderId="7" xfId="3" applyFont="1" applyFill="1" applyBorder="1" applyAlignment="1">
      <alignment horizontal="center" vertical="center"/>
    </xf>
    <xf numFmtId="0" fontId="0" fillId="2" borderId="0" xfId="0" applyFill="1" applyAlignment="1">
      <alignment horizontal="center"/>
    </xf>
    <xf numFmtId="0" fontId="0" fillId="2" borderId="0" xfId="0" applyFill="1" applyAlignment="1">
      <alignment horizontal="left"/>
    </xf>
    <xf numFmtId="0" fontId="83" fillId="3" borderId="6" xfId="1" applyFont="1" applyFill="1" applyBorder="1" applyAlignment="1">
      <alignment horizontal="left" vertical="top" wrapText="1"/>
    </xf>
    <xf numFmtId="0" fontId="83" fillId="3" borderId="7" xfId="1" applyFont="1" applyFill="1" applyBorder="1" applyAlignment="1">
      <alignment horizontal="left" vertical="top" wrapText="1"/>
    </xf>
    <xf numFmtId="0" fontId="83" fillId="3" borderId="8" xfId="1" applyFont="1" applyFill="1" applyBorder="1" applyAlignment="1">
      <alignment horizontal="left" vertical="top" wrapText="1"/>
    </xf>
    <xf numFmtId="49" fontId="10" fillId="2" borderId="7" xfId="1" applyNumberFormat="1" applyFont="1" applyFill="1" applyBorder="1" applyAlignment="1">
      <alignment horizontal="left" wrapText="1"/>
    </xf>
    <xf numFmtId="49" fontId="8" fillId="2" borderId="7" xfId="1" applyNumberFormat="1" applyFont="1" applyFill="1" applyBorder="1" applyAlignment="1">
      <alignment horizontal="left" wrapText="1"/>
    </xf>
    <xf numFmtId="49" fontId="8" fillId="2" borderId="8" xfId="1" applyNumberFormat="1" applyFont="1" applyFill="1" applyBorder="1" applyAlignment="1">
      <alignment horizontal="left" wrapText="1"/>
    </xf>
    <xf numFmtId="0" fontId="84" fillId="3" borderId="18" xfId="1" applyFont="1" applyFill="1" applyBorder="1" applyAlignment="1">
      <alignment horizontal="left" vertical="center"/>
    </xf>
    <xf numFmtId="0" fontId="84" fillId="3" borderId="2" xfId="1" applyFont="1" applyFill="1" applyBorder="1" applyAlignment="1">
      <alignment horizontal="left" vertical="center"/>
    </xf>
    <xf numFmtId="16" fontId="10" fillId="2" borderId="2" xfId="1" applyNumberFormat="1" applyFont="1" applyFill="1" applyBorder="1" applyAlignment="1">
      <alignment horizontal="left"/>
    </xf>
    <xf numFmtId="0" fontId="10" fillId="2" borderId="2" xfId="1" applyFont="1" applyFill="1" applyBorder="1" applyAlignment="1">
      <alignment horizontal="left"/>
    </xf>
    <xf numFmtId="0" fontId="4" fillId="2" borderId="0" xfId="1" applyFill="1" applyAlignment="1">
      <alignment horizontal="left"/>
    </xf>
    <xf numFmtId="0" fontId="83" fillId="3" borderId="26" xfId="1" applyFont="1" applyFill="1" applyBorder="1" applyAlignment="1">
      <alignment horizontal="left" vertical="top" wrapText="1"/>
    </xf>
    <xf numFmtId="0" fontId="83" fillId="3" borderId="28" xfId="1" applyFont="1" applyFill="1" applyBorder="1" applyAlignment="1">
      <alignment horizontal="left" vertical="top" wrapText="1"/>
    </xf>
    <xf numFmtId="0" fontId="10" fillId="2" borderId="61" xfId="1" applyFont="1" applyFill="1" applyBorder="1" applyAlignment="1">
      <alignment horizontal="left" vertical="top" wrapText="1"/>
    </xf>
    <xf numFmtId="0" fontId="8" fillId="2" borderId="28" xfId="1" applyFont="1" applyFill="1" applyBorder="1" applyAlignment="1">
      <alignment horizontal="left" vertical="top" wrapText="1"/>
    </xf>
    <xf numFmtId="0" fontId="8" fillId="2" borderId="23" xfId="1" applyFont="1" applyFill="1" applyBorder="1" applyAlignment="1">
      <alignment horizontal="left" vertical="top" wrapText="1"/>
    </xf>
    <xf numFmtId="0" fontId="83" fillId="19" borderId="11" xfId="1" applyFont="1" applyFill="1" applyBorder="1" applyAlignment="1">
      <alignment horizontal="left" vertical="center"/>
    </xf>
    <xf numFmtId="0" fontId="83" fillId="19" borderId="27" xfId="1" applyFont="1" applyFill="1" applyBorder="1" applyAlignment="1">
      <alignment horizontal="left" vertical="center"/>
    </xf>
    <xf numFmtId="0" fontId="83" fillId="19" borderId="0" xfId="1" applyFont="1" applyFill="1" applyAlignment="1">
      <alignment horizontal="left" vertical="center"/>
    </xf>
    <xf numFmtId="0" fontId="85" fillId="2" borderId="0" xfId="1" applyFont="1" applyFill="1" applyAlignment="1">
      <alignment horizontal="center" vertical="center"/>
    </xf>
    <xf numFmtId="0" fontId="85" fillId="2" borderId="24" xfId="1" applyFont="1" applyFill="1" applyBorder="1" applyAlignment="1">
      <alignment horizontal="center" vertical="center"/>
    </xf>
    <xf numFmtId="0" fontId="85" fillId="2" borderId="28" xfId="1" applyFont="1" applyFill="1" applyBorder="1" applyAlignment="1">
      <alignment horizontal="center" vertical="center"/>
    </xf>
    <xf numFmtId="0" fontId="85" fillId="2" borderId="23" xfId="1" applyFont="1" applyFill="1" applyBorder="1" applyAlignment="1">
      <alignment horizontal="center" vertical="center"/>
    </xf>
    <xf numFmtId="0" fontId="84" fillId="3" borderId="62" xfId="1" applyFont="1" applyFill="1" applyBorder="1" applyAlignment="1">
      <alignment horizontal="left" vertical="center"/>
    </xf>
    <xf numFmtId="0" fontId="84" fillId="3" borderId="31" xfId="1" applyFont="1" applyFill="1" applyBorder="1" applyAlignment="1">
      <alignment horizontal="left" vertical="center"/>
    </xf>
    <xf numFmtId="0" fontId="4" fillId="2" borderId="31" xfId="1" applyFill="1" applyBorder="1" applyAlignment="1">
      <alignment horizontal="center"/>
    </xf>
    <xf numFmtId="0" fontId="10" fillId="2" borderId="36" xfId="1" applyFont="1" applyFill="1" applyBorder="1" applyAlignment="1">
      <alignment horizontal="left" vertical="top" wrapText="1"/>
    </xf>
    <xf numFmtId="0" fontId="10" fillId="2" borderId="7" xfId="1" applyFont="1" applyFill="1" applyBorder="1" applyAlignment="1">
      <alignment horizontal="left" vertical="top" wrapText="1"/>
    </xf>
    <xf numFmtId="0" fontId="10" fillId="2" borderId="8" xfId="1" applyFont="1" applyFill="1" applyBorder="1" applyAlignment="1">
      <alignment horizontal="left" vertical="top" wrapText="1"/>
    </xf>
    <xf numFmtId="0" fontId="83" fillId="3" borderId="11" xfId="1" applyFont="1" applyFill="1" applyBorder="1" applyAlignment="1">
      <alignment horizontal="left" vertical="top" wrapText="1"/>
    </xf>
    <xf numFmtId="0" fontId="83" fillId="3" borderId="27" xfId="1" applyFont="1" applyFill="1" applyBorder="1" applyAlignment="1">
      <alignment horizontal="left" vertical="top" wrapText="1"/>
    </xf>
    <xf numFmtId="0" fontId="82" fillId="2" borderId="11" xfId="1" applyFont="1" applyFill="1" applyBorder="1" applyAlignment="1">
      <alignment horizontal="center"/>
    </xf>
    <xf numFmtId="0" fontId="82" fillId="2" borderId="27" xfId="1" applyFont="1" applyFill="1" applyBorder="1" applyAlignment="1">
      <alignment horizontal="center"/>
    </xf>
    <xf numFmtId="0" fontId="82" fillId="2" borderId="10" xfId="1" applyFont="1" applyFill="1" applyBorder="1" applyAlignment="1">
      <alignment horizontal="center"/>
    </xf>
    <xf numFmtId="0" fontId="83" fillId="3" borderId="6" xfId="1" applyFont="1" applyFill="1" applyBorder="1" applyAlignment="1">
      <alignment horizontal="left" vertical="center"/>
    </xf>
    <xf numFmtId="0" fontId="83" fillId="3" borderId="7" xfId="1" applyFont="1" applyFill="1" applyBorder="1" applyAlignment="1">
      <alignment horizontal="left" vertical="center"/>
    </xf>
    <xf numFmtId="167" fontId="83" fillId="2" borderId="36" xfId="1" applyNumberFormat="1" applyFont="1" applyFill="1" applyBorder="1" applyAlignment="1">
      <alignment horizontal="left" vertical="center" wrapText="1"/>
    </xf>
    <xf numFmtId="167" fontId="83" fillId="2" borderId="7" xfId="1" applyNumberFormat="1" applyFont="1" applyFill="1" applyBorder="1" applyAlignment="1">
      <alignment horizontal="left" vertical="center" wrapText="1"/>
    </xf>
    <xf numFmtId="167" fontId="83" fillId="2" borderId="8" xfId="1" applyNumberFormat="1" applyFont="1" applyFill="1" applyBorder="1" applyAlignment="1">
      <alignment horizontal="left" vertical="center" wrapText="1"/>
    </xf>
    <xf numFmtId="0" fontId="83" fillId="3" borderId="55" xfId="1" applyFont="1" applyFill="1" applyBorder="1" applyAlignment="1">
      <alignment horizontal="left" vertical="top"/>
    </xf>
    <xf numFmtId="0" fontId="83" fillId="3" borderId="60" xfId="1" applyFont="1" applyFill="1" applyBorder="1" applyAlignment="1">
      <alignment horizontal="left" vertical="top"/>
    </xf>
    <xf numFmtId="0" fontId="83" fillId="3" borderId="56" xfId="1" applyFont="1" applyFill="1" applyBorder="1" applyAlignment="1">
      <alignment horizontal="left" vertical="top"/>
    </xf>
    <xf numFmtId="0" fontId="8" fillId="2" borderId="36" xfId="1" applyFont="1" applyFill="1" applyBorder="1" applyAlignment="1">
      <alignment horizontal="left" vertical="center" wrapText="1"/>
    </xf>
    <xf numFmtId="0" fontId="8" fillId="2" borderId="7" xfId="1" applyFont="1" applyFill="1" applyBorder="1" applyAlignment="1">
      <alignment horizontal="left" vertical="center" wrapText="1"/>
    </xf>
    <xf numFmtId="0" fontId="8" fillId="2" borderId="8" xfId="1" applyFont="1" applyFill="1" applyBorder="1" applyAlignment="1">
      <alignment horizontal="left" vertical="center" wrapText="1"/>
    </xf>
    <xf numFmtId="0" fontId="8" fillId="2" borderId="38" xfId="1" applyFont="1" applyFill="1" applyBorder="1" applyAlignment="1">
      <alignment horizontal="left" vertical="top" wrapText="1"/>
    </xf>
    <xf numFmtId="0" fontId="8" fillId="2" borderId="21" xfId="1" applyFont="1" applyFill="1" applyBorder="1" applyAlignment="1">
      <alignment horizontal="left" vertical="top" wrapText="1"/>
    </xf>
    <xf numFmtId="0" fontId="8" fillId="2" borderId="57" xfId="1" applyFont="1" applyFill="1" applyBorder="1" applyAlignment="1">
      <alignment horizontal="left" vertical="top" wrapText="1"/>
    </xf>
    <xf numFmtId="0" fontId="8" fillId="2" borderId="25" xfId="1" applyFont="1" applyFill="1" applyBorder="1" applyAlignment="1">
      <alignment horizontal="left" vertical="top" wrapText="1"/>
    </xf>
    <xf numFmtId="0" fontId="8" fillId="2" borderId="0" xfId="1" applyFont="1" applyFill="1" applyAlignment="1">
      <alignment horizontal="left" vertical="top" wrapText="1"/>
    </xf>
    <xf numFmtId="0" fontId="8" fillId="2" borderId="24" xfId="1" applyFont="1" applyFill="1" applyBorder="1" applyAlignment="1">
      <alignment horizontal="left" vertical="top" wrapText="1"/>
    </xf>
    <xf numFmtId="0" fontId="8" fillId="2" borderId="26" xfId="1" applyFont="1" applyFill="1" applyBorder="1" applyAlignment="1">
      <alignment horizontal="left" vertical="top" wrapText="1"/>
    </xf>
    <xf numFmtId="167" fontId="8" fillId="2" borderId="36" xfId="1" applyNumberFormat="1" applyFont="1" applyFill="1" applyBorder="1" applyAlignment="1">
      <alignment horizontal="left" vertical="center" wrapText="1"/>
    </xf>
    <xf numFmtId="167" fontId="8" fillId="2" borderId="7" xfId="1" applyNumberFormat="1" applyFont="1" applyFill="1" applyBorder="1" applyAlignment="1">
      <alignment horizontal="left" vertical="center" wrapText="1"/>
    </xf>
    <xf numFmtId="167" fontId="8" fillId="2" borderId="8" xfId="1" applyNumberFormat="1" applyFont="1" applyFill="1" applyBorder="1" applyAlignment="1">
      <alignment horizontal="left" vertical="center" wrapText="1"/>
    </xf>
    <xf numFmtId="49" fontId="83" fillId="3" borderId="6" xfId="1" applyNumberFormat="1" applyFont="1" applyFill="1" applyBorder="1" applyAlignment="1">
      <alignment horizontal="center" vertical="center"/>
    </xf>
    <xf numFmtId="49" fontId="83" fillId="3" borderId="7" xfId="1" applyNumberFormat="1" applyFont="1" applyFill="1" applyBorder="1" applyAlignment="1">
      <alignment horizontal="center" vertical="center"/>
    </xf>
    <xf numFmtId="49" fontId="8" fillId="2" borderId="36" xfId="1" applyNumberFormat="1" applyFont="1" applyFill="1" applyBorder="1" applyAlignment="1">
      <alignment horizontal="left" vertical="center" wrapText="1"/>
    </xf>
    <xf numFmtId="49" fontId="8" fillId="2" borderId="7" xfId="1" applyNumberFormat="1" applyFont="1" applyFill="1" applyBorder="1" applyAlignment="1">
      <alignment horizontal="left" vertical="center" wrapText="1"/>
    </xf>
    <xf numFmtId="49" fontId="8" fillId="2" borderId="8" xfId="1" applyNumberFormat="1" applyFont="1" applyFill="1" applyBorder="1" applyAlignment="1">
      <alignment horizontal="left" vertical="center" wrapText="1"/>
    </xf>
    <xf numFmtId="0" fontId="8" fillId="2" borderId="36" xfId="1" applyFont="1" applyFill="1" applyBorder="1" applyAlignment="1">
      <alignment horizontal="left" vertical="top" wrapText="1"/>
    </xf>
    <xf numFmtId="0" fontId="8" fillId="2" borderId="7" xfId="1" applyFont="1" applyFill="1" applyBorder="1" applyAlignment="1">
      <alignment horizontal="left" vertical="top" wrapText="1"/>
    </xf>
    <xf numFmtId="0" fontId="8" fillId="2" borderId="8" xfId="1" applyFont="1" applyFill="1" applyBorder="1" applyAlignment="1">
      <alignment horizontal="left" vertical="top" wrapText="1"/>
    </xf>
    <xf numFmtId="0" fontId="10" fillId="26" borderId="11" xfId="1" applyFont="1" applyFill="1" applyBorder="1" applyAlignment="1">
      <alignment horizontal="left" wrapText="1"/>
    </xf>
    <xf numFmtId="0" fontId="10" fillId="26" borderId="27" xfId="1" applyFont="1" applyFill="1" applyBorder="1" applyAlignment="1">
      <alignment horizontal="left" wrapText="1"/>
    </xf>
    <xf numFmtId="0" fontId="114" fillId="0" borderId="27" xfId="0" applyFont="1" applyBorder="1" applyAlignment="1">
      <alignment wrapText="1"/>
    </xf>
    <xf numFmtId="0" fontId="114" fillId="0" borderId="10" xfId="0" applyFont="1" applyBorder="1" applyAlignment="1">
      <alignment wrapText="1"/>
    </xf>
    <xf numFmtId="49" fontId="10" fillId="26" borderId="7" xfId="1" applyNumberFormat="1" applyFont="1" applyFill="1" applyBorder="1" applyAlignment="1">
      <alignment horizontal="left" vertical="top" wrapText="1"/>
    </xf>
    <xf numFmtId="49" fontId="8" fillId="26" borderId="7" xfId="1" applyNumberFormat="1" applyFont="1" applyFill="1" applyBorder="1" applyAlignment="1">
      <alignment horizontal="left" vertical="top" wrapText="1"/>
    </xf>
    <xf numFmtId="49" fontId="8" fillId="26" borderId="8" xfId="1" applyNumberFormat="1" applyFont="1" applyFill="1" applyBorder="1" applyAlignment="1">
      <alignment horizontal="left" vertical="top" wrapText="1"/>
    </xf>
    <xf numFmtId="0" fontId="84" fillId="3" borderId="69" xfId="1" applyFont="1" applyFill="1" applyBorder="1" applyAlignment="1">
      <alignment horizontal="left" vertical="center"/>
    </xf>
    <xf numFmtId="0" fontId="83" fillId="3" borderId="48" xfId="1" applyFont="1" applyFill="1" applyBorder="1" applyAlignment="1">
      <alignment horizontal="left" vertical="top" wrapText="1"/>
    </xf>
    <xf numFmtId="0" fontId="83" fillId="3" borderId="49" xfId="1" applyFont="1" applyFill="1" applyBorder="1" applyAlignment="1">
      <alignment horizontal="left" vertical="top" wrapText="1"/>
    </xf>
    <xf numFmtId="0" fontId="8" fillId="2" borderId="49" xfId="1" applyFont="1" applyFill="1" applyBorder="1" applyAlignment="1">
      <alignment horizontal="left" vertical="top" wrapText="1"/>
    </xf>
    <xf numFmtId="0" fontId="8" fillId="2" borderId="47" xfId="1" applyFont="1" applyFill="1" applyBorder="1" applyAlignment="1">
      <alignment horizontal="left" vertical="top" wrapText="1"/>
    </xf>
    <xf numFmtId="0" fontId="84" fillId="3" borderId="70" xfId="1" applyFont="1" applyFill="1" applyBorder="1" applyAlignment="1">
      <alignment horizontal="left" vertical="center"/>
    </xf>
    <xf numFmtId="0" fontId="4" fillId="26" borderId="6" xfId="1" applyFill="1" applyBorder="1" applyAlignment="1">
      <alignment horizontal="center"/>
    </xf>
    <xf numFmtId="0" fontId="4" fillId="26" borderId="7" xfId="1" applyFill="1" applyBorder="1" applyAlignment="1">
      <alignment horizontal="center"/>
    </xf>
    <xf numFmtId="0" fontId="8" fillId="26" borderId="36" xfId="1" applyFont="1" applyFill="1" applyBorder="1" applyAlignment="1">
      <alignment horizontal="left" vertical="center" wrapText="1"/>
    </xf>
    <xf numFmtId="0" fontId="8" fillId="26" borderId="7" xfId="1" applyFont="1" applyFill="1" applyBorder="1" applyAlignment="1">
      <alignment horizontal="left" vertical="center" wrapText="1"/>
    </xf>
    <xf numFmtId="0" fontId="8" fillId="26" borderId="8" xfId="1" applyFont="1" applyFill="1" applyBorder="1" applyAlignment="1">
      <alignment horizontal="left" vertical="center" wrapText="1"/>
    </xf>
    <xf numFmtId="0" fontId="8" fillId="2" borderId="48" xfId="1" applyFont="1" applyFill="1" applyBorder="1" applyAlignment="1">
      <alignment horizontal="left" vertical="top" wrapText="1"/>
    </xf>
    <xf numFmtId="167" fontId="8" fillId="26" borderId="36" xfId="1" applyNumberFormat="1" applyFont="1" applyFill="1" applyBorder="1" applyAlignment="1">
      <alignment horizontal="left" vertical="center" wrapText="1"/>
    </xf>
    <xf numFmtId="167" fontId="8" fillId="26" borderId="7" xfId="1" applyNumberFormat="1" applyFont="1" applyFill="1" applyBorder="1" applyAlignment="1">
      <alignment horizontal="left" vertical="center" wrapText="1"/>
    </xf>
    <xf numFmtId="167" fontId="8" fillId="26" borderId="8" xfId="1" applyNumberFormat="1" applyFont="1" applyFill="1" applyBorder="1" applyAlignment="1">
      <alignment horizontal="left" vertical="center" wrapText="1"/>
    </xf>
    <xf numFmtId="0" fontId="84" fillId="26" borderId="0" xfId="1" applyFont="1" applyFill="1" applyAlignment="1">
      <alignment horizontal="left" vertical="center"/>
    </xf>
    <xf numFmtId="0" fontId="4" fillId="26" borderId="0" xfId="1" applyFill="1" applyAlignment="1">
      <alignment horizontal="center"/>
    </xf>
    <xf numFmtId="0" fontId="82" fillId="26" borderId="11" xfId="1" applyFont="1" applyFill="1" applyBorder="1" applyAlignment="1">
      <alignment horizontal="center"/>
    </xf>
    <xf numFmtId="0" fontId="82" fillId="26" borderId="27" xfId="1" applyFont="1" applyFill="1" applyBorder="1" applyAlignment="1">
      <alignment horizontal="center"/>
    </xf>
    <xf numFmtId="0" fontId="82" fillId="26" borderId="10" xfId="1" applyFont="1" applyFill="1" applyBorder="1" applyAlignment="1">
      <alignment horizontal="center"/>
    </xf>
    <xf numFmtId="0" fontId="83" fillId="28" borderId="6" xfId="1" applyFont="1" applyFill="1" applyBorder="1" applyAlignment="1">
      <alignment horizontal="left" vertical="center"/>
    </xf>
    <xf numFmtId="0" fontId="83" fillId="28" borderId="7" xfId="1" applyFont="1" applyFill="1" applyBorder="1" applyAlignment="1">
      <alignment horizontal="left" vertical="center"/>
    </xf>
    <xf numFmtId="167" fontId="83" fillId="26" borderId="36" xfId="1" applyNumberFormat="1" applyFont="1" applyFill="1" applyBorder="1" applyAlignment="1">
      <alignment horizontal="left" vertical="center" wrapText="1"/>
    </xf>
    <xf numFmtId="167" fontId="83" fillId="26" borderId="7" xfId="1" applyNumberFormat="1" applyFont="1" applyFill="1" applyBorder="1" applyAlignment="1">
      <alignment horizontal="left" vertical="center" wrapText="1"/>
    </xf>
    <xf numFmtId="167" fontId="83" fillId="26" borderId="8" xfId="1" applyNumberFormat="1" applyFont="1" applyFill="1" applyBorder="1" applyAlignment="1">
      <alignment horizontal="left" vertical="center" wrapText="1"/>
    </xf>
    <xf numFmtId="0" fontId="83" fillId="28" borderId="55" xfId="1" applyFont="1" applyFill="1" applyBorder="1" applyAlignment="1">
      <alignment horizontal="left" vertical="top"/>
    </xf>
    <xf numFmtId="0" fontId="83" fillId="28" borderId="60" xfId="1" applyFont="1" applyFill="1" applyBorder="1" applyAlignment="1">
      <alignment horizontal="left" vertical="top"/>
    </xf>
    <xf numFmtId="0" fontId="83" fillId="28" borderId="56" xfId="1" applyFont="1" applyFill="1" applyBorder="1" applyAlignment="1">
      <alignment horizontal="left" vertical="top"/>
    </xf>
    <xf numFmtId="0" fontId="8" fillId="26" borderId="38" xfId="1" applyFont="1" applyFill="1" applyBorder="1" applyAlignment="1">
      <alignment horizontal="left" vertical="top" wrapText="1"/>
    </xf>
    <xf numFmtId="0" fontId="8" fillId="26" borderId="21" xfId="1" applyFont="1" applyFill="1" applyBorder="1" applyAlignment="1">
      <alignment horizontal="left" vertical="top" wrapText="1"/>
    </xf>
    <xf numFmtId="0" fontId="8" fillId="26" borderId="57" xfId="1" applyFont="1" applyFill="1" applyBorder="1" applyAlignment="1">
      <alignment horizontal="left" vertical="top" wrapText="1"/>
    </xf>
    <xf numFmtId="0" fontId="8" fillId="26" borderId="26" xfId="1" applyFont="1" applyFill="1" applyBorder="1" applyAlignment="1">
      <alignment horizontal="left" vertical="top" wrapText="1"/>
    </xf>
    <xf numFmtId="0" fontId="8" fillId="26" borderId="49" xfId="1" applyFont="1" applyFill="1" applyBorder="1" applyAlignment="1">
      <alignment horizontal="left" vertical="top" wrapText="1"/>
    </xf>
    <xf numFmtId="0" fontId="8" fillId="26" borderId="47" xfId="1" applyFont="1" applyFill="1" applyBorder="1" applyAlignment="1">
      <alignment horizontal="left" vertical="top" wrapText="1"/>
    </xf>
    <xf numFmtId="0" fontId="83" fillId="27" borderId="11" xfId="1" applyFont="1" applyFill="1" applyBorder="1" applyAlignment="1">
      <alignment horizontal="left" vertical="center"/>
    </xf>
    <xf numFmtId="0" fontId="83" fillId="27" borderId="27" xfId="1" applyFont="1" applyFill="1" applyBorder="1" applyAlignment="1">
      <alignment horizontal="left" vertical="center"/>
    </xf>
    <xf numFmtId="0" fontId="83" fillId="27" borderId="0" xfId="1" applyFont="1" applyFill="1" applyAlignment="1">
      <alignment horizontal="left" vertical="center"/>
    </xf>
    <xf numFmtId="0" fontId="10" fillId="26" borderId="36" xfId="1" applyFont="1" applyFill="1" applyBorder="1" applyAlignment="1">
      <alignment horizontal="left" vertical="top" wrapText="1"/>
    </xf>
    <xf numFmtId="0" fontId="10" fillId="26" borderId="7" xfId="1" applyFont="1" applyFill="1" applyBorder="1" applyAlignment="1">
      <alignment horizontal="left" vertical="top" wrapText="1"/>
    </xf>
    <xf numFmtId="0" fontId="10" fillId="26" borderId="8" xfId="1" applyFont="1" applyFill="1" applyBorder="1" applyAlignment="1">
      <alignment horizontal="left" vertical="top" wrapText="1"/>
    </xf>
    <xf numFmtId="0" fontId="83" fillId="28" borderId="11" xfId="1" applyFont="1" applyFill="1" applyBorder="1" applyAlignment="1">
      <alignment horizontal="left" vertical="top" wrapText="1"/>
    </xf>
    <xf numFmtId="0" fontId="83" fillId="28" borderId="27" xfId="1" applyFont="1" applyFill="1" applyBorder="1" applyAlignment="1">
      <alignment horizontal="left" vertical="top" wrapText="1"/>
    </xf>
    <xf numFmtId="0" fontId="83" fillId="28" borderId="6" xfId="1" applyFont="1" applyFill="1" applyBorder="1" applyAlignment="1">
      <alignment horizontal="left" vertical="top" wrapText="1"/>
    </xf>
    <xf numFmtId="0" fontId="83" fillId="28" borderId="7" xfId="1" applyFont="1" applyFill="1" applyBorder="1" applyAlignment="1">
      <alignment horizontal="left" vertical="top" wrapText="1"/>
    </xf>
    <xf numFmtId="0" fontId="83" fillId="28" borderId="8" xfId="1" applyFont="1" applyFill="1" applyBorder="1" applyAlignment="1">
      <alignment horizontal="left" vertical="top" wrapText="1"/>
    </xf>
    <xf numFmtId="0" fontId="116" fillId="0" borderId="27" xfId="0" applyFont="1" applyBorder="1" applyAlignment="1">
      <alignment wrapText="1"/>
    </xf>
    <xf numFmtId="0" fontId="116" fillId="0" borderId="10" xfId="0" applyFont="1" applyBorder="1" applyAlignment="1">
      <alignment wrapText="1"/>
    </xf>
    <xf numFmtId="0" fontId="4" fillId="27" borderId="25" xfId="1" applyFill="1" applyBorder="1"/>
    <xf numFmtId="0" fontId="0" fillId="0" borderId="24" xfId="0" applyBorder="1"/>
    <xf numFmtId="0" fontId="4" fillId="27" borderId="26" xfId="1" applyFill="1" applyBorder="1"/>
    <xf numFmtId="0" fontId="0" fillId="0" borderId="28" xfId="0" applyBorder="1"/>
    <xf numFmtId="0" fontId="0" fillId="0" borderId="23" xfId="0" applyBorder="1"/>
    <xf numFmtId="0" fontId="84" fillId="28" borderId="62" xfId="1" applyFont="1" applyFill="1" applyBorder="1" applyAlignment="1">
      <alignment horizontal="left" vertical="center"/>
    </xf>
    <xf numFmtId="0" fontId="84" fillId="28" borderId="31" xfId="1" applyFont="1" applyFill="1" applyBorder="1" applyAlignment="1">
      <alignment horizontal="left" vertical="center"/>
    </xf>
    <xf numFmtId="0" fontId="84" fillId="28" borderId="70" xfId="1" applyFont="1" applyFill="1" applyBorder="1" applyAlignment="1">
      <alignment horizontal="left" vertical="center"/>
    </xf>
    <xf numFmtId="0" fontId="83" fillId="28" borderId="26" xfId="1" applyFont="1" applyFill="1" applyBorder="1" applyAlignment="1">
      <alignment horizontal="left" vertical="top" wrapText="1"/>
    </xf>
    <xf numFmtId="0" fontId="83" fillId="28" borderId="49" xfId="1" applyFont="1" applyFill="1" applyBorder="1" applyAlignment="1">
      <alignment horizontal="left" vertical="top" wrapText="1"/>
    </xf>
    <xf numFmtId="0" fontId="10" fillId="26" borderId="61" xfId="1" applyFont="1" applyFill="1" applyBorder="1" applyAlignment="1">
      <alignment horizontal="left" vertical="top" wrapText="1"/>
    </xf>
    <xf numFmtId="0" fontId="84" fillId="28" borderId="18" xfId="1" applyFont="1" applyFill="1" applyBorder="1" applyAlignment="1">
      <alignment horizontal="left" vertical="center"/>
    </xf>
    <xf numFmtId="0" fontId="84" fillId="28" borderId="2" xfId="1" applyFont="1" applyFill="1" applyBorder="1" applyAlignment="1">
      <alignment horizontal="left" vertical="center"/>
    </xf>
    <xf numFmtId="0" fontId="84" fillId="28" borderId="69" xfId="1" applyFont="1" applyFill="1" applyBorder="1" applyAlignment="1">
      <alignment horizontal="left" vertical="center"/>
    </xf>
    <xf numFmtId="0" fontId="10" fillId="26" borderId="68" xfId="1" applyFont="1" applyFill="1" applyBorder="1" applyAlignment="1">
      <alignment horizontal="left" wrapText="1"/>
    </xf>
    <xf numFmtId="49" fontId="112" fillId="26" borderId="7" xfId="1" applyNumberFormat="1" applyFont="1" applyFill="1" applyBorder="1" applyAlignment="1">
      <alignment horizontal="left" vertical="top" wrapText="1"/>
    </xf>
    <xf numFmtId="49" fontId="113" fillId="26" borderId="7" xfId="1" applyNumberFormat="1" applyFont="1" applyFill="1" applyBorder="1" applyAlignment="1">
      <alignment horizontal="left" vertical="top" wrapText="1"/>
    </xf>
    <xf numFmtId="49" fontId="113" fillId="26" borderId="8" xfId="1" applyNumberFormat="1" applyFont="1" applyFill="1" applyBorder="1" applyAlignment="1">
      <alignment horizontal="left" vertical="top" wrapText="1"/>
    </xf>
    <xf numFmtId="0" fontId="8" fillId="26" borderId="36" xfId="1" applyFont="1" applyFill="1" applyBorder="1" applyAlignment="1">
      <alignment horizontal="left" vertical="top" wrapText="1"/>
    </xf>
    <xf numFmtId="0" fontId="8" fillId="26" borderId="7" xfId="1" applyFont="1" applyFill="1" applyBorder="1" applyAlignment="1">
      <alignment horizontal="left" vertical="top" wrapText="1"/>
    </xf>
    <xf numFmtId="0" fontId="8" fillId="26" borderId="8" xfId="1" applyFont="1" applyFill="1" applyBorder="1" applyAlignment="1">
      <alignment horizontal="left" vertical="top" wrapText="1"/>
    </xf>
    <xf numFmtId="0" fontId="85" fillId="2" borderId="1" xfId="1" applyFont="1" applyFill="1" applyBorder="1" applyAlignment="1">
      <alignment horizontal="center" vertical="center" textRotation="90" wrapText="1"/>
    </xf>
    <xf numFmtId="0" fontId="4" fillId="2" borderId="1" xfId="1" applyFill="1" applyBorder="1" applyAlignment="1">
      <alignment horizontal="center" vertical="center"/>
    </xf>
    <xf numFmtId="0" fontId="85" fillId="2" borderId="9" xfId="1" applyFont="1" applyFill="1" applyBorder="1" applyAlignment="1">
      <alignment horizontal="center" vertical="center" textRotation="90" wrapText="1"/>
    </xf>
    <xf numFmtId="0" fontId="85" fillId="2" borderId="22" xfId="1" applyFont="1" applyFill="1" applyBorder="1" applyAlignment="1">
      <alignment horizontal="center" vertical="center" textRotation="90" wrapText="1"/>
    </xf>
    <xf numFmtId="0" fontId="85" fillId="2" borderId="46" xfId="1" applyFont="1" applyFill="1" applyBorder="1" applyAlignment="1">
      <alignment horizontal="center" vertical="center" textRotation="90" wrapText="1"/>
    </xf>
    <xf numFmtId="0" fontId="85" fillId="2" borderId="1" xfId="1" applyFont="1" applyFill="1" applyBorder="1" applyAlignment="1">
      <alignment horizontal="center" vertical="center" textRotation="90"/>
    </xf>
    <xf numFmtId="0" fontId="85" fillId="2" borderId="9" xfId="1" applyFont="1" applyFill="1" applyBorder="1" applyAlignment="1">
      <alignment horizontal="center" vertical="center" textRotation="90"/>
    </xf>
    <xf numFmtId="0" fontId="6" fillId="2" borderId="64" xfId="1" applyFont="1" applyFill="1" applyBorder="1" applyAlignment="1">
      <alignment horizontal="center"/>
    </xf>
  </cellXfs>
  <cellStyles count="15">
    <cellStyle name="Comma [0] 2" xfId="11" xr:uid="{8169931E-295D-41B1-B28C-0AB4E9C769F8}"/>
    <cellStyle name="Comma 2" xfId="6" xr:uid="{EBDB29DE-66FF-46E6-BE3D-D4CA1843BEB6}"/>
    <cellStyle name="Hyperlink" xfId="4" builtinId="8"/>
    <cellStyle name="Hyperlink 2" xfId="5" xr:uid="{744DA401-CFFD-4EF2-AF0F-D979B325F129}"/>
    <cellStyle name="Hyperlink 2 2" xfId="10" xr:uid="{44666C36-E9E2-4A0E-8896-B1B23A02718D}"/>
    <cellStyle name="Hyperlink 3" xfId="14" xr:uid="{0BA71F6C-6361-4F0E-9E71-F64C4A870A3E}"/>
    <cellStyle name="Normal" xfId="0" builtinId="0"/>
    <cellStyle name="Normal 2" xfId="1" xr:uid="{8F3CBA10-516D-4380-8985-CF6F6FF36357}"/>
    <cellStyle name="Normal 2 2" xfId="3" xr:uid="{7CDF60E4-7A3A-4F4E-B507-60D4121AF5F9}"/>
    <cellStyle name="Normal 2 3" xfId="7" xr:uid="{2457B49E-8B2F-4A77-A30F-388E9AC2198D}"/>
    <cellStyle name="Normal 3" xfId="2" xr:uid="{1C2214BB-0284-4EC9-A796-C2D997956190}"/>
    <cellStyle name="Normal 3 2" xfId="9" xr:uid="{4191C49A-34A7-4845-98A8-C40A753EAE62}"/>
    <cellStyle name="Normal 4" xfId="12" xr:uid="{28F60B99-01C2-470D-AA1F-AAC9C1ECBB4C}"/>
    <cellStyle name="Normal 7" xfId="13" xr:uid="{84EA58A8-73CB-40D3-B528-90B1CAE20040}"/>
    <cellStyle name="Percent 2" xfId="8" xr:uid="{7A415F66-8EC8-45CF-B3A5-C55E8FD9D916}"/>
  </cellStyles>
  <dxfs count="426">
    <dxf>
      <fill>
        <patternFill>
          <bgColor indexed="26"/>
        </patternFill>
      </fill>
    </dxf>
    <dxf>
      <fill>
        <patternFill>
          <bgColor indexed="26"/>
        </patternFill>
      </fill>
    </dxf>
    <dxf>
      <fill>
        <patternFill>
          <bgColor rgb="FFFFFFCC"/>
        </patternFill>
      </fill>
    </dxf>
    <dxf>
      <fill>
        <patternFill>
          <bgColor indexed="26"/>
        </patternFill>
      </fill>
    </dxf>
    <dxf>
      <fill>
        <patternFill>
          <bgColor indexed="2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indexed="26"/>
        </patternFill>
      </fill>
    </dxf>
    <dxf>
      <fill>
        <patternFill>
          <bgColor indexed="26"/>
        </patternFill>
      </fill>
    </dxf>
    <dxf>
      <fill>
        <patternFill>
          <bgColor rgb="FFFFFFCC"/>
        </patternFill>
      </fill>
    </dxf>
    <dxf>
      <fill>
        <patternFill>
          <bgColor rgb="FFFFFFCC"/>
        </patternFill>
      </fill>
    </dxf>
    <dxf>
      <fill>
        <patternFill>
          <bgColor rgb="FFFFFFCC"/>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92D05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00B050"/>
        </patternFill>
      </fill>
    </dxf>
    <dxf>
      <fill>
        <patternFill>
          <bgColor rgb="FF92D050"/>
        </patternFill>
      </fill>
    </dxf>
    <dxf>
      <fill>
        <patternFill>
          <bgColor rgb="FF92D050"/>
        </patternFill>
      </fill>
    </dxf>
    <dxf>
      <fill>
        <patternFill>
          <bgColor theme="9"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9" tint="0.59996337778862885"/>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9"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9"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57"/>
        </patternFill>
      </fill>
    </dxf>
    <dxf>
      <font>
        <condense val="0"/>
        <extend val="0"/>
        <color indexed="8"/>
      </font>
      <fill>
        <patternFill>
          <bgColor indexed="51"/>
        </patternFill>
      </fill>
    </dxf>
    <dxf>
      <font>
        <condense val="0"/>
        <extend val="0"/>
        <color indexed="9"/>
      </font>
      <fill>
        <patternFill>
          <bgColor indexed="57"/>
        </patternFill>
      </fill>
    </dxf>
    <dxf>
      <font>
        <condense val="0"/>
        <extend val="0"/>
        <color indexed="8"/>
      </font>
      <fill>
        <patternFill>
          <bgColor indexed="51"/>
        </patternFill>
      </fill>
    </dxf>
    <dxf>
      <font>
        <condense val="0"/>
        <extend val="0"/>
        <color indexed="9"/>
      </font>
      <fill>
        <patternFill>
          <bgColor indexed="57"/>
        </patternFill>
      </fill>
    </dxf>
    <dxf>
      <font>
        <condense val="0"/>
        <extend val="0"/>
        <color indexed="8"/>
      </font>
      <fill>
        <patternFill>
          <bgColor indexed="51"/>
        </patternFill>
      </fill>
    </dxf>
    <dxf>
      <font>
        <condense val="0"/>
        <extend val="0"/>
        <color indexed="9"/>
      </font>
      <fill>
        <patternFill>
          <bgColor indexed="57"/>
        </patternFill>
      </fill>
    </dxf>
    <dxf>
      <font>
        <condense val="0"/>
        <extend val="0"/>
        <color indexed="8"/>
      </font>
      <fill>
        <patternFill>
          <bgColor indexed="51"/>
        </patternFill>
      </fill>
    </dxf>
    <dxf>
      <font>
        <condense val="0"/>
        <extend val="0"/>
        <color indexed="9"/>
      </font>
      <fill>
        <patternFill>
          <bgColor indexed="57"/>
        </patternFill>
      </fill>
    </dxf>
    <dxf>
      <font>
        <condense val="0"/>
        <extend val="0"/>
        <color indexed="8"/>
      </font>
      <fill>
        <patternFill>
          <bgColor indexed="51"/>
        </patternFill>
      </fill>
    </dxf>
    <dxf>
      <font>
        <condense val="0"/>
        <extend val="0"/>
        <color indexed="8"/>
      </font>
      <fill>
        <patternFill>
          <bgColor indexed="41"/>
        </patternFill>
      </fill>
    </dxf>
    <dxf>
      <font>
        <condense val="0"/>
        <extend val="0"/>
        <color indexed="8"/>
      </font>
      <fill>
        <patternFill>
          <bgColor indexed="51"/>
        </patternFill>
      </fill>
    </dxf>
    <dxf>
      <font>
        <condense val="0"/>
        <extend val="0"/>
        <color indexed="9"/>
      </font>
      <fill>
        <patternFill>
          <bgColor indexed="57"/>
        </patternFill>
      </fill>
    </dxf>
  </dxfs>
  <tableStyles count="0" defaultTableStyle="TableStyleMedium2" defaultPivotStyle="PivotStyleLight16"/>
  <colors>
    <mruColors>
      <color rgb="FF3333FF"/>
      <color rgb="FFFFBF09"/>
      <color rgb="FFE04434"/>
      <color rgb="FFEAEAEA"/>
      <color rgb="FFE2A700"/>
      <color rgb="FFFFCC00"/>
      <color rgb="FFD7D7D7"/>
      <color rgb="FF9A22AE"/>
      <color rgb="FFFF5050"/>
      <color rgb="FFD15D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63" Type="http://schemas.openxmlformats.org/officeDocument/2006/relationships/externalLink" Target="externalLinks/externalLink3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2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AME Lean Sensei</a:t>
            </a:r>
            <a:r>
              <a:rPr lang="en-US" baseline="0"/>
              <a:t>®</a:t>
            </a:r>
            <a:endParaRPr lang="en-US"/>
          </a:p>
          <a:p>
            <a:pPr>
              <a:defRPr/>
            </a:pPr>
            <a:r>
              <a:rPr lang="en-US"/>
              <a:t> Radar</a:t>
            </a:r>
            <a:r>
              <a:rPr lang="en-US" baseline="0"/>
              <a:t> Chart</a:t>
            </a:r>
            <a:endParaRPr lang="en-US"/>
          </a:p>
        </c:rich>
      </c:tx>
      <c:layout>
        <c:manualLayout>
          <c:xMode val="edge"/>
          <c:yMode val="edge"/>
          <c:x val="2.2285651793525715E-3"/>
          <c:y val="0"/>
        </c:manualLayout>
      </c:layout>
      <c:overlay val="0"/>
    </c:title>
    <c:autoTitleDeleted val="0"/>
    <c:plotArea>
      <c:layout>
        <c:manualLayout>
          <c:layoutTarget val="inner"/>
          <c:xMode val="edge"/>
          <c:yMode val="edge"/>
          <c:x val="0.18426870078740157"/>
          <c:y val="0.19830259472599485"/>
          <c:w val="0.58363471948818901"/>
          <c:h val="0.55708608571579554"/>
        </c:manualLayout>
      </c:layout>
      <c:radarChart>
        <c:radarStyle val="marker"/>
        <c:varyColors val="0"/>
        <c:ser>
          <c:idx val="0"/>
          <c:order val="0"/>
          <c:tx>
            <c:strRef>
              <c:f>Dashboard!$D$3</c:f>
              <c:strCache>
                <c:ptCount val="1"/>
                <c:pt idx="0">
                  <c:v>%</c:v>
                </c:pt>
              </c:strCache>
            </c:strRef>
          </c:tx>
          <c:marker>
            <c:symbol val="none"/>
          </c:marker>
          <c:cat>
            <c:strRef>
              <c:f>Dashboard!$A$4:$A$15</c:f>
              <c:strCache>
                <c:ptCount val="12"/>
                <c:pt idx="0">
                  <c:v>People Centric Leadership</c:v>
                </c:pt>
                <c:pt idx="1">
                  <c:v>People Centric Leadership</c:v>
                </c:pt>
                <c:pt idx="2">
                  <c:v>Safety and Environmental Health</c:v>
                </c:pt>
                <c:pt idx="3">
                  <c:v>Technology</c:v>
                </c:pt>
                <c:pt idx="4">
                  <c:v> Operations Improvement</c:v>
                </c:pt>
                <c:pt idx="5">
                  <c:v>Business Operations (in the Office)</c:v>
                </c:pt>
                <c:pt idx="6">
                  <c:v>Product Development</c:v>
                </c:pt>
                <c:pt idx="7">
                  <c:v>Supplier Development and Procurement</c:v>
                </c:pt>
                <c:pt idx="8">
                  <c:v>Quality Focus</c:v>
                </c:pt>
                <c:pt idx="9">
                  <c:v>Cost</c:v>
                </c:pt>
                <c:pt idx="10">
                  <c:v>Delivery</c:v>
                </c:pt>
                <c:pt idx="11">
                  <c:v>Profitability</c:v>
                </c:pt>
              </c:strCache>
            </c:strRef>
          </c:cat>
          <c:val>
            <c:numRef>
              <c:f>Dashboard!$D$4:$D$15</c:f>
              <c:numCache>
                <c:formatCode>General</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extLst>
            <c:ext xmlns:c16="http://schemas.microsoft.com/office/drawing/2014/chart" uri="{C3380CC4-5D6E-409C-BE32-E72D297353CC}">
              <c16:uniqueId val="{00000000-88E8-4EBB-B5DC-D4F72EC4D7F4}"/>
            </c:ext>
          </c:extLst>
        </c:ser>
        <c:dLbls>
          <c:showLegendKey val="0"/>
          <c:showVal val="0"/>
          <c:showCatName val="0"/>
          <c:showSerName val="0"/>
          <c:showPercent val="0"/>
          <c:showBubbleSize val="0"/>
        </c:dLbls>
        <c:axId val="124768256"/>
        <c:axId val="124769792"/>
      </c:radarChart>
      <c:catAx>
        <c:axId val="124768256"/>
        <c:scaling>
          <c:orientation val="minMax"/>
        </c:scaling>
        <c:delete val="0"/>
        <c:axPos val="b"/>
        <c:majorGridlines/>
        <c:numFmt formatCode="General" sourceLinked="0"/>
        <c:majorTickMark val="out"/>
        <c:minorTickMark val="none"/>
        <c:tickLblPos val="nextTo"/>
        <c:crossAx val="124769792"/>
        <c:crosses val="autoZero"/>
        <c:auto val="1"/>
        <c:lblAlgn val="ctr"/>
        <c:lblOffset val="100"/>
        <c:noMultiLvlLbl val="0"/>
      </c:catAx>
      <c:valAx>
        <c:axId val="124769792"/>
        <c:scaling>
          <c:orientation val="minMax"/>
          <c:max val="100"/>
        </c:scaling>
        <c:delete val="0"/>
        <c:axPos val="l"/>
        <c:majorGridlines/>
        <c:numFmt formatCode="General" sourceLinked="1"/>
        <c:majorTickMark val="cross"/>
        <c:minorTickMark val="none"/>
        <c:tickLblPos val="nextTo"/>
        <c:crossAx val="124768256"/>
        <c:crosses val="autoZero"/>
        <c:crossBetween val="between"/>
      </c:valAx>
    </c:plotArea>
    <c:legend>
      <c:legendPos val="r"/>
      <c:overlay val="0"/>
    </c:legend>
    <c:plotVisOnly val="1"/>
    <c:dispBlanksAs val="gap"/>
    <c:showDLblsOverMax val="0"/>
  </c:chart>
  <c:printSettings>
    <c:headerFooter/>
    <c:pageMargins b="1" l="0.75000000000000033" r="0.75000000000000033" t="1" header="0.5" footer="0.5"/>
    <c:pageSetup/>
  </c:printSettings>
  <c:userShapes r:id="rId1"/>
</c:chartSpace>
</file>

<file path=xl/drawings/_rels/drawing1.xml.rels><?xml version="1.0" encoding="UTF-8" standalone="yes"?>
<Relationships xmlns="http://schemas.openxmlformats.org/package/2006/relationships"><Relationship Id="rId26" Type="http://schemas.openxmlformats.org/officeDocument/2006/relationships/hyperlink" Target="#'Business Operations -In Office'!A1"/><Relationship Id="rId21" Type="http://schemas.openxmlformats.org/officeDocument/2006/relationships/image" Target="../media/image11.png"/><Relationship Id="rId34" Type="http://schemas.openxmlformats.org/officeDocument/2006/relationships/hyperlink" Target="#'Product Development'!A1"/><Relationship Id="rId42" Type="http://schemas.openxmlformats.org/officeDocument/2006/relationships/hyperlink" Target="#Dashboard!A1"/><Relationship Id="rId47" Type="http://schemas.openxmlformats.org/officeDocument/2006/relationships/image" Target="../media/image24.png"/><Relationship Id="rId50" Type="http://schemas.openxmlformats.org/officeDocument/2006/relationships/image" Target="../media/image26.png"/><Relationship Id="rId55" Type="http://schemas.openxmlformats.org/officeDocument/2006/relationships/hyperlink" Target="#'Quick Reference to Excellence'!A1"/><Relationship Id="rId63" Type="http://schemas.openxmlformats.org/officeDocument/2006/relationships/hyperlink" Target="#'Lean Dictionary'!A1"/><Relationship Id="rId68" Type="http://schemas.openxmlformats.org/officeDocument/2006/relationships/image" Target="../media/image35.jpeg"/><Relationship Id="rId7" Type="http://schemas.openxmlformats.org/officeDocument/2006/relationships/image" Target="../media/image4.png"/><Relationship Id="rId2" Type="http://schemas.openxmlformats.org/officeDocument/2006/relationships/image" Target="../media/image1.png"/><Relationship Id="rId16" Type="http://schemas.openxmlformats.org/officeDocument/2006/relationships/hyperlink" Target="#Delivery!A1"/><Relationship Id="rId29" Type="http://schemas.openxmlformats.org/officeDocument/2006/relationships/image" Target="../media/image15.png"/><Relationship Id="rId11" Type="http://schemas.openxmlformats.org/officeDocument/2006/relationships/image" Target="../media/image6.png"/><Relationship Id="rId24" Type="http://schemas.openxmlformats.org/officeDocument/2006/relationships/hyperlink" Target="#'Safety and Environmental Health'!A1"/><Relationship Id="rId32" Type="http://schemas.openxmlformats.org/officeDocument/2006/relationships/hyperlink" Target="#'Supplier Development and Proc'!A1"/><Relationship Id="rId37" Type="http://schemas.openxmlformats.org/officeDocument/2006/relationships/image" Target="../media/image19.png"/><Relationship Id="rId40" Type="http://schemas.openxmlformats.org/officeDocument/2006/relationships/hyperlink" Target="#'Lean Assessment '!A1"/><Relationship Id="rId45" Type="http://schemas.openxmlformats.org/officeDocument/2006/relationships/image" Target="../media/image23.png"/><Relationship Id="rId53" Type="http://schemas.openxmlformats.org/officeDocument/2006/relationships/hyperlink" Target="#'How to use the Lean Sensei'!A1"/><Relationship Id="rId58" Type="http://schemas.openxmlformats.org/officeDocument/2006/relationships/image" Target="../media/image30.png"/><Relationship Id="rId66" Type="http://schemas.openxmlformats.org/officeDocument/2006/relationships/image" Target="../media/image34.png"/><Relationship Id="rId5" Type="http://schemas.openxmlformats.org/officeDocument/2006/relationships/image" Target="../media/image3.jpeg"/><Relationship Id="rId61" Type="http://schemas.openxmlformats.org/officeDocument/2006/relationships/hyperlink" Target="#'Tool Selector Guide'!A1"/><Relationship Id="rId19" Type="http://schemas.openxmlformats.org/officeDocument/2006/relationships/image" Target="../media/image10.png"/><Relationship Id="rId14" Type="http://schemas.openxmlformats.org/officeDocument/2006/relationships/hyperlink" Target="#Profitability!A1"/><Relationship Id="rId22" Type="http://schemas.openxmlformats.org/officeDocument/2006/relationships/hyperlink" Target="#Technology!A1"/><Relationship Id="rId27" Type="http://schemas.openxmlformats.org/officeDocument/2006/relationships/image" Target="../media/image14.png"/><Relationship Id="rId30" Type="http://schemas.openxmlformats.org/officeDocument/2006/relationships/hyperlink" Target="#'Management System'!A1"/><Relationship Id="rId35" Type="http://schemas.openxmlformats.org/officeDocument/2006/relationships/image" Target="../media/image18.png"/><Relationship Id="rId43" Type="http://schemas.openxmlformats.org/officeDocument/2006/relationships/image" Target="../media/image22.png"/><Relationship Id="rId48" Type="http://schemas.openxmlformats.org/officeDocument/2006/relationships/image" Target="../media/image25.png"/><Relationship Id="rId56" Type="http://schemas.openxmlformats.org/officeDocument/2006/relationships/image" Target="../media/image29.jpeg"/><Relationship Id="rId64" Type="http://schemas.openxmlformats.org/officeDocument/2006/relationships/image" Target="../media/image33.png"/><Relationship Id="rId8" Type="http://schemas.openxmlformats.org/officeDocument/2006/relationships/hyperlink" Target="#Excellence!A1"/><Relationship Id="rId51" Type="http://schemas.openxmlformats.org/officeDocument/2006/relationships/hyperlink" Target="#'Privacy Statement'!A1"/><Relationship Id="rId3" Type="http://schemas.openxmlformats.org/officeDocument/2006/relationships/image" Target="../media/image2.jpeg"/><Relationship Id="rId12" Type="http://schemas.openxmlformats.org/officeDocument/2006/relationships/hyperlink" Target="#Cost!A1"/><Relationship Id="rId17" Type="http://schemas.openxmlformats.org/officeDocument/2006/relationships/image" Target="../media/image9.png"/><Relationship Id="rId25" Type="http://schemas.openxmlformats.org/officeDocument/2006/relationships/image" Target="../media/image13.png"/><Relationship Id="rId33" Type="http://schemas.openxmlformats.org/officeDocument/2006/relationships/image" Target="../media/image17.png"/><Relationship Id="rId38" Type="http://schemas.openxmlformats.org/officeDocument/2006/relationships/hyperlink" Target="#'Lean Boot Camp'!A1"/><Relationship Id="rId46" Type="http://schemas.openxmlformats.org/officeDocument/2006/relationships/hyperlink" Target="#Pyramid!A1"/><Relationship Id="rId59" Type="http://schemas.openxmlformats.org/officeDocument/2006/relationships/hyperlink" Target="https://www.youtube.com/playlist?list=PLjkqCNs4h_W2JOBo6vnV-jCIr95oxjyhP" TargetMode="External"/><Relationship Id="rId67" Type="http://schemas.openxmlformats.org/officeDocument/2006/relationships/hyperlink" Target="#'Assessor Training'!A1"/><Relationship Id="rId20" Type="http://schemas.openxmlformats.org/officeDocument/2006/relationships/hyperlink" Target="#'Operations Improvement'!A1"/><Relationship Id="rId41" Type="http://schemas.openxmlformats.org/officeDocument/2006/relationships/image" Target="../media/image21.png"/><Relationship Id="rId54" Type="http://schemas.openxmlformats.org/officeDocument/2006/relationships/image" Target="../media/image28.png"/><Relationship Id="rId62" Type="http://schemas.openxmlformats.org/officeDocument/2006/relationships/image" Target="../media/image32.png"/><Relationship Id="rId1" Type="http://schemas.openxmlformats.org/officeDocument/2006/relationships/hyperlink" Target="#'Comparison Analysis'!A1"/><Relationship Id="rId6" Type="http://schemas.openxmlformats.org/officeDocument/2006/relationships/hyperlink" Target="#'Lean Webinar Dashboard'!A1"/><Relationship Id="rId15" Type="http://schemas.openxmlformats.org/officeDocument/2006/relationships/image" Target="../media/image8.png"/><Relationship Id="rId23" Type="http://schemas.openxmlformats.org/officeDocument/2006/relationships/image" Target="../media/image12.png"/><Relationship Id="rId28" Type="http://schemas.openxmlformats.org/officeDocument/2006/relationships/hyperlink" Target="#'People Centric Leadership'!A1"/><Relationship Id="rId36" Type="http://schemas.openxmlformats.org/officeDocument/2006/relationships/hyperlink" Target="#'AME Lean Sensei Questions'!A1"/><Relationship Id="rId49" Type="http://schemas.openxmlformats.org/officeDocument/2006/relationships/hyperlink" Target="#'Questions by Phases'!A1"/><Relationship Id="rId57" Type="http://schemas.openxmlformats.org/officeDocument/2006/relationships/hyperlink" Target="#'Target Magazing Dashboard'!A1"/><Relationship Id="rId10" Type="http://schemas.openxmlformats.org/officeDocument/2006/relationships/hyperlink" Target="https://www.ame.org/ame-events" TargetMode="External"/><Relationship Id="rId31" Type="http://schemas.openxmlformats.org/officeDocument/2006/relationships/image" Target="../media/image16.png"/><Relationship Id="rId44" Type="http://schemas.openxmlformats.org/officeDocument/2006/relationships/hyperlink" Target="#'Report Card'!A1"/><Relationship Id="rId52" Type="http://schemas.openxmlformats.org/officeDocument/2006/relationships/image" Target="../media/image27.png"/><Relationship Id="rId60" Type="http://schemas.openxmlformats.org/officeDocument/2006/relationships/image" Target="../media/image31.png"/><Relationship Id="rId65" Type="http://schemas.openxmlformats.org/officeDocument/2006/relationships/hyperlink" Target="#'Book Library'!A1"/><Relationship Id="rId4" Type="http://schemas.openxmlformats.org/officeDocument/2006/relationships/hyperlink" Target="https://www.ame.org/excellence-awards" TargetMode="External"/><Relationship Id="rId9" Type="http://schemas.openxmlformats.org/officeDocument/2006/relationships/image" Target="../media/image5.png"/><Relationship Id="rId13" Type="http://schemas.openxmlformats.org/officeDocument/2006/relationships/image" Target="../media/image7.png"/><Relationship Id="rId18" Type="http://schemas.openxmlformats.org/officeDocument/2006/relationships/hyperlink" Target="#'Quality Focus'!A1"/><Relationship Id="rId39" Type="http://schemas.openxmlformats.org/officeDocument/2006/relationships/image" Target="../media/image20.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9.png"/><Relationship Id="rId2" Type="http://schemas.openxmlformats.org/officeDocument/2006/relationships/image" Target="../media/image68.png"/><Relationship Id="rId1" Type="http://schemas.openxmlformats.org/officeDocument/2006/relationships/chart" Target="../charts/chart1.xml"/><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12.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hyperlink" Target="#' Main Dashboard'!A1"/><Relationship Id="rId1" Type="http://schemas.openxmlformats.org/officeDocument/2006/relationships/image" Target="../media/image70.png"/><Relationship Id="rId4" Type="http://schemas.openxmlformats.org/officeDocument/2006/relationships/image" Target="../media/image37.svg"/></Relationships>
</file>

<file path=xl/drawings/_rels/drawing13.xml.rels><?xml version="1.0" encoding="UTF-8" standalone="yes"?>
<Relationships xmlns="http://schemas.openxmlformats.org/package/2006/relationships"><Relationship Id="rId3" Type="http://schemas.openxmlformats.org/officeDocument/2006/relationships/image" Target="../media/image37.svg"/><Relationship Id="rId2" Type="http://schemas.openxmlformats.org/officeDocument/2006/relationships/image" Target="../media/image36.png"/><Relationship Id="rId1" Type="http://schemas.openxmlformats.org/officeDocument/2006/relationships/hyperlink" Target="#' Main Dashboard'!A1"/><Relationship Id="rId4" Type="http://schemas.openxmlformats.org/officeDocument/2006/relationships/image" Target="../media/image71.emf"/></Relationships>
</file>

<file path=xl/drawings/_rels/drawing14.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15.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16.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17.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18.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19.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2.xml.rels><?xml version="1.0" encoding="UTF-8" standalone="yes"?>
<Relationships xmlns="http://schemas.openxmlformats.org/package/2006/relationships"><Relationship Id="rId3" Type="http://schemas.openxmlformats.org/officeDocument/2006/relationships/image" Target="../media/image37.svg"/><Relationship Id="rId2" Type="http://schemas.openxmlformats.org/officeDocument/2006/relationships/image" Target="../media/image36.png"/><Relationship Id="rId1" Type="http://schemas.openxmlformats.org/officeDocument/2006/relationships/hyperlink" Target="#' Main Dashboard'!A1"/></Relationships>
</file>

<file path=xl/drawings/_rels/drawing20.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21.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22.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23.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24.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25.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Pyramid!A1"/><Relationship Id="rId6" Type="http://schemas.openxmlformats.org/officeDocument/2006/relationships/image" Target="../media/image37.svg"/><Relationship Id="rId5" Type="http://schemas.openxmlformats.org/officeDocument/2006/relationships/image" Target="../media/image36.png"/><Relationship Id="rId4" Type="http://schemas.openxmlformats.org/officeDocument/2006/relationships/hyperlink" Target="#' Main Dashboard'!A1"/></Relationships>
</file>

<file path=xl/drawings/_rels/drawing26.xml.rels><?xml version="1.0" encoding="UTF-8" standalone="yes"?>
<Relationships xmlns="http://schemas.openxmlformats.org/package/2006/relationships"><Relationship Id="rId13" Type="http://schemas.openxmlformats.org/officeDocument/2006/relationships/hyperlink" Target="https://www.youtube.com/watch?v=xf3bYknEDkI" TargetMode="External"/><Relationship Id="rId18" Type="http://schemas.openxmlformats.org/officeDocument/2006/relationships/hyperlink" Target="https://www.youtube.com/watch?v=uKQUpbuVj5U&amp;list=PLjkqCNs4h_W2kKNhCPUS5-JgbIq5KgXrw" TargetMode="External"/><Relationship Id="rId26" Type="http://schemas.openxmlformats.org/officeDocument/2006/relationships/hyperlink" Target="https://www.youtube.com/watch?v=_2irzL8ap_0" TargetMode="External"/><Relationship Id="rId39" Type="http://schemas.openxmlformats.org/officeDocument/2006/relationships/hyperlink" Target="https://www.youtube.com/watch?v=Xm1-r3yCteI" TargetMode="External"/><Relationship Id="rId21" Type="http://schemas.openxmlformats.org/officeDocument/2006/relationships/hyperlink" Target="https://www.youtube.com/watch?v=qie2DsSZWF0" TargetMode="External"/><Relationship Id="rId34" Type="http://schemas.openxmlformats.org/officeDocument/2006/relationships/hyperlink" Target="https://www.youtube.com/watch?v=SPf3V1OIfgU" TargetMode="External"/><Relationship Id="rId42" Type="http://schemas.openxmlformats.org/officeDocument/2006/relationships/image" Target="../media/image36.png"/><Relationship Id="rId7" Type="http://schemas.openxmlformats.org/officeDocument/2006/relationships/hyperlink" Target="https://www.youtube.com/watch?v=0c9agbQahJ8" TargetMode="External"/><Relationship Id="rId2" Type="http://schemas.openxmlformats.org/officeDocument/2006/relationships/hyperlink" Target="https://www.youtube.com/watch?v=DZF4AC3aKCs" TargetMode="External"/><Relationship Id="rId16" Type="http://schemas.openxmlformats.org/officeDocument/2006/relationships/hyperlink" Target="https://www.youtube.com/watch?v=ZOpVosBM8jE" TargetMode="External"/><Relationship Id="rId20" Type="http://schemas.openxmlformats.org/officeDocument/2006/relationships/hyperlink" Target="https://www.youtube.com/watch?v=ELYmS7xmHms" TargetMode="External"/><Relationship Id="rId29" Type="http://schemas.openxmlformats.org/officeDocument/2006/relationships/hyperlink" Target="https://www.youtube.com/watch?v=lL-MBCM6iG4" TargetMode="External"/><Relationship Id="rId41" Type="http://schemas.openxmlformats.org/officeDocument/2006/relationships/hyperlink" Target="#' Main Dashboard'!A1"/><Relationship Id="rId1" Type="http://schemas.openxmlformats.org/officeDocument/2006/relationships/hyperlink" Target="https://www.youtube.com/watch?v=arbjlm7vG6E" TargetMode="External"/><Relationship Id="rId6" Type="http://schemas.openxmlformats.org/officeDocument/2006/relationships/hyperlink" Target="https://www.youtube.com/watch?v=YECHA55ud0o&amp;list=PLjkqCNs4h_W1lozHqWuun9rp71SEll5L5&amp;index=2" TargetMode="External"/><Relationship Id="rId11" Type="http://schemas.openxmlformats.org/officeDocument/2006/relationships/hyperlink" Target="https://www.youtube.com/watch?v=f8vh1htkzyw" TargetMode="External"/><Relationship Id="rId24" Type="http://schemas.openxmlformats.org/officeDocument/2006/relationships/hyperlink" Target="https://www.youtube.com/watch?v=aXnOX1531_4" TargetMode="External"/><Relationship Id="rId32" Type="http://schemas.openxmlformats.org/officeDocument/2006/relationships/hyperlink" Target="https://www.youtube.com/watch?v=hkFiHUg0hx8" TargetMode="External"/><Relationship Id="rId37" Type="http://schemas.openxmlformats.org/officeDocument/2006/relationships/hyperlink" Target="https://www.youtube.com/watch?v=DpUKm_9rRNA" TargetMode="External"/><Relationship Id="rId40" Type="http://schemas.openxmlformats.org/officeDocument/2006/relationships/hyperlink" Target="https://www.youtube.com/watch?v=FJ_JeTLy1o4&amp;list=PLFADC7E5B8F7C047C&amp;index=5" TargetMode="External"/><Relationship Id="rId5" Type="http://schemas.openxmlformats.org/officeDocument/2006/relationships/hyperlink" Target="https://www.youtube.com/watch?v=XCsYYKsDm2Y" TargetMode="External"/><Relationship Id="rId15" Type="http://schemas.openxmlformats.org/officeDocument/2006/relationships/hyperlink" Target="https://www.youtube.com/watch?v=R6wzXArjE6E" TargetMode="External"/><Relationship Id="rId23" Type="http://schemas.openxmlformats.org/officeDocument/2006/relationships/hyperlink" Target="https://www.youtube.com/watch?v=-9j9oh6m0OI" TargetMode="External"/><Relationship Id="rId28" Type="http://schemas.openxmlformats.org/officeDocument/2006/relationships/hyperlink" Target="https://www.youtube.com/watch?v=zcVU8_-r4r4" TargetMode="External"/><Relationship Id="rId36" Type="http://schemas.openxmlformats.org/officeDocument/2006/relationships/hyperlink" Target="https://www.youtube.com/watch?v=NiBIxk77UoI" TargetMode="External"/><Relationship Id="rId10" Type="http://schemas.openxmlformats.org/officeDocument/2006/relationships/hyperlink" Target="https://www.youtube.com/watch?v=_gXhTazUjgA" TargetMode="External"/><Relationship Id="rId19" Type="http://schemas.openxmlformats.org/officeDocument/2006/relationships/hyperlink" Target="https://www.youtube.com/watch?v=uSDXyIxh7SY&amp;list=PLjkqCNs4h_W2kKNhCPUS5-JgbIq5KgXrw&amp;index=2" TargetMode="External"/><Relationship Id="rId31" Type="http://schemas.openxmlformats.org/officeDocument/2006/relationships/hyperlink" Target="https://www.youtube.com/watch?v=UDD5BssiS2Y" TargetMode="External"/><Relationship Id="rId4" Type="http://schemas.openxmlformats.org/officeDocument/2006/relationships/hyperlink" Target="https://www.youtube.com/watch?v=6q664XhhJKs" TargetMode="External"/><Relationship Id="rId9" Type="http://schemas.openxmlformats.org/officeDocument/2006/relationships/hyperlink" Target="https://www.youtube.com/watch?v=xEqJZTXarFY" TargetMode="External"/><Relationship Id="rId14" Type="http://schemas.openxmlformats.org/officeDocument/2006/relationships/hyperlink" Target="https://www.youtube.com/watch?v=DuRD6UReD8E" TargetMode="External"/><Relationship Id="rId22" Type="http://schemas.openxmlformats.org/officeDocument/2006/relationships/hyperlink" Target="https://www.youtube.com/watch?v=tPjg91rtTQw" TargetMode="External"/><Relationship Id="rId27" Type="http://schemas.openxmlformats.org/officeDocument/2006/relationships/hyperlink" Target="https://www.youtube.com/watch?v=6bB1osNwdA8" TargetMode="External"/><Relationship Id="rId30" Type="http://schemas.openxmlformats.org/officeDocument/2006/relationships/hyperlink" Target="https://www.youtube.com/watch?v=4yJfXGxRXHU" TargetMode="External"/><Relationship Id="rId35" Type="http://schemas.openxmlformats.org/officeDocument/2006/relationships/hyperlink" Target="https://www.youtube.com/watch?v=N0UE6xhjUGU" TargetMode="External"/><Relationship Id="rId43" Type="http://schemas.openxmlformats.org/officeDocument/2006/relationships/image" Target="../media/image37.svg"/><Relationship Id="rId8" Type="http://schemas.openxmlformats.org/officeDocument/2006/relationships/hyperlink" Target="https://www.youtube.com/watch?v=nJf8vcQAyb0&amp;list=PL3jJjAlo6-_gvnGPyckt7a-iUwUc47jZ8" TargetMode="External"/><Relationship Id="rId3" Type="http://schemas.openxmlformats.org/officeDocument/2006/relationships/hyperlink" Target="https://www.youtube.com/watch?v=ULgM-i79w6A" TargetMode="External"/><Relationship Id="rId12" Type="http://schemas.openxmlformats.org/officeDocument/2006/relationships/hyperlink" Target="https://www.youtube.com/watch?v=hPi8FyrqK14&amp;list=PLjkqCNs4h_W0pfoCEWz3R6ZaUdeK1ljio&amp;index=5" TargetMode="External"/><Relationship Id="rId17" Type="http://schemas.openxmlformats.org/officeDocument/2006/relationships/hyperlink" Target="https://www.youtube.com/watch?v=hPNz5m4OoW4&amp;list=PLjkqCNs4h_W0sJbPilYFioAvyoZAJn_zW&amp;index=5" TargetMode="External"/><Relationship Id="rId25" Type="http://schemas.openxmlformats.org/officeDocument/2006/relationships/hyperlink" Target="https://www.youtube.com/watch?v=Zl2ZDRY4AsI" TargetMode="External"/><Relationship Id="rId33" Type="http://schemas.openxmlformats.org/officeDocument/2006/relationships/hyperlink" Target="https://www.youtube.com/watch?v=ZO85DCh7FuA" TargetMode="External"/><Relationship Id="rId38" Type="http://schemas.openxmlformats.org/officeDocument/2006/relationships/hyperlink" Target="https://www.youtube.com/watch?v=if7ywoEceyg" TargetMode="External"/></Relationships>
</file>

<file path=xl/drawings/_rels/drawing27.xml.rels><?xml version="1.0" encoding="UTF-8" standalone="yes"?>
<Relationships xmlns="http://schemas.openxmlformats.org/package/2006/relationships"><Relationship Id="rId26" Type="http://schemas.openxmlformats.org/officeDocument/2006/relationships/hyperlink" Target="https://youtu.be/aE722Cz3hTc" TargetMode="External"/><Relationship Id="rId117" Type="http://schemas.openxmlformats.org/officeDocument/2006/relationships/hyperlink" Target="https://www.youtube.com/watch?v=VUkZrt8-lzI&amp;list=PLjkqCNs4h_W1QgARtvFBNGdZlOjkbkI_s&amp;index=6" TargetMode="External"/><Relationship Id="rId21" Type="http://schemas.openxmlformats.org/officeDocument/2006/relationships/hyperlink" Target="https://www.youtube.com/watch?v=u4aNamPSow0&amp;list=PLjkqCNs4h_W3cvyMNodxK0j2t44PUYH0w&amp;index=13" TargetMode="External"/><Relationship Id="rId42" Type="http://schemas.openxmlformats.org/officeDocument/2006/relationships/hyperlink" Target="https://www.youtube.com/watch?v=44jtapEfntc&amp;list=PLjkqCNs4h_W1QgARtvFBNGdZlOjkbkI_s&amp;index=3" TargetMode="External"/><Relationship Id="rId47" Type="http://schemas.openxmlformats.org/officeDocument/2006/relationships/hyperlink" Target="https://www.youtube.com/watch?v=__lwp5Zqpns&amp;list=PLjkqCNs4h_W2KaWy6wocOSaBiL-YAoLb2&amp;index=2" TargetMode="External"/><Relationship Id="rId63" Type="http://schemas.openxmlformats.org/officeDocument/2006/relationships/hyperlink" Target="https://www.youtube.com/watch?v=ttxIbVIvLnw&amp;list=PLjkqCNs4h_W3ouH4IdpBlym0oViKcG32-&amp;index=4" TargetMode="External"/><Relationship Id="rId68" Type="http://schemas.openxmlformats.org/officeDocument/2006/relationships/image" Target="../media/image85.png"/><Relationship Id="rId84" Type="http://schemas.openxmlformats.org/officeDocument/2006/relationships/hyperlink" Target="https://www.youtube.com/watch?v=VkWE-SbuoI4" TargetMode="External"/><Relationship Id="rId89" Type="http://schemas.openxmlformats.org/officeDocument/2006/relationships/image" Target="../media/image96.png"/><Relationship Id="rId112" Type="http://schemas.openxmlformats.org/officeDocument/2006/relationships/image" Target="../media/image37.svg"/><Relationship Id="rId16" Type="http://schemas.openxmlformats.org/officeDocument/2006/relationships/hyperlink" Target="https://youtu.be/Yk_cyXP_6j0" TargetMode="External"/><Relationship Id="rId107" Type="http://schemas.openxmlformats.org/officeDocument/2006/relationships/hyperlink" Target="https://www.youtube.com/watch?v=EhFO2M6MicI" TargetMode="External"/><Relationship Id="rId11" Type="http://schemas.openxmlformats.org/officeDocument/2006/relationships/hyperlink" Target="https://youtu.be/9s5B3FXrcn8" TargetMode="External"/><Relationship Id="rId32" Type="http://schemas.openxmlformats.org/officeDocument/2006/relationships/hyperlink" Target="https://www.youtube.com/watch?v=pb1V3fujqtQ&amp;list=PLjkqCNs4h_W3cvyMNodxK0j2t44PUYH0w&amp;index=7" TargetMode="External"/><Relationship Id="rId37" Type="http://schemas.openxmlformats.org/officeDocument/2006/relationships/hyperlink" Target="https://www.youtube.com/watch?app=desktop&amp;v=qTB5ARreMzI&amp;list=PLjkqCNs4h_W2-YEd6QHGzLe3UDOr5DkAB&amp;index=5" TargetMode="External"/><Relationship Id="rId53" Type="http://schemas.openxmlformats.org/officeDocument/2006/relationships/hyperlink" Target="https://www.youtube.com/watch?v=lzIcKTgYZa0&amp;list=PLjkqCNs4h_W3ouH4IdpBlym0oViKcG32-&amp;index=6" TargetMode="External"/><Relationship Id="rId58" Type="http://schemas.openxmlformats.org/officeDocument/2006/relationships/image" Target="../media/image80.png"/><Relationship Id="rId74" Type="http://schemas.openxmlformats.org/officeDocument/2006/relationships/hyperlink" Target="https://www.youtube.com/watch?v=BHHr4hmt-1Q&amp;list=PLjkqCNs4h_W1erPEbc26DRfC7nodnDoDB&amp;index=3" TargetMode="External"/><Relationship Id="rId79" Type="http://schemas.openxmlformats.org/officeDocument/2006/relationships/image" Target="../media/image91.png"/><Relationship Id="rId102" Type="http://schemas.openxmlformats.org/officeDocument/2006/relationships/hyperlink" Target="https://www.youtube.com/watch?v=rILfNT5ucQc" TargetMode="External"/><Relationship Id="rId5" Type="http://schemas.openxmlformats.org/officeDocument/2006/relationships/hyperlink" Target="https://youtu.be/ghAEdCJ8Jt8" TargetMode="External"/><Relationship Id="rId90" Type="http://schemas.openxmlformats.org/officeDocument/2006/relationships/hyperlink" Target="https://www.youtube.com/watch?v=h2Qy8Qd88XA" TargetMode="External"/><Relationship Id="rId95" Type="http://schemas.openxmlformats.org/officeDocument/2006/relationships/hyperlink" Target="https://www.youtube.com/watch?v=Ub0kUEXmeQQ" TargetMode="External"/><Relationship Id="rId22" Type="http://schemas.openxmlformats.org/officeDocument/2006/relationships/hyperlink" Target="https://www.youtube.com/watch?v=_d4Yk8PCOjk&amp;list=PLjkqCNs4h_W1QgARtvFBNGdZlOjkbkI_s&amp;index=13" TargetMode="External"/><Relationship Id="rId27" Type="http://schemas.openxmlformats.org/officeDocument/2006/relationships/hyperlink" Target="https://www.youtube.com/watch?v=t-O1qC4X2mg&amp;list=PLjkqCNs4h_W1QgARtvFBNGdZlOjkbkI_s&amp;index=9" TargetMode="External"/><Relationship Id="rId43" Type="http://schemas.openxmlformats.org/officeDocument/2006/relationships/hyperlink" Target="https://www.youtube.com/watch?v=GA8OYaJwzJk&amp;list=PLjkqCNs4h_W1QgARtvFBNGdZlOjkbkI_s&amp;index=11" TargetMode="External"/><Relationship Id="rId48" Type="http://schemas.openxmlformats.org/officeDocument/2006/relationships/image" Target="../media/image75.png"/><Relationship Id="rId64" Type="http://schemas.openxmlformats.org/officeDocument/2006/relationships/image" Target="../media/image83.png"/><Relationship Id="rId69" Type="http://schemas.openxmlformats.org/officeDocument/2006/relationships/hyperlink" Target="https://www.youtube.com/watch?v=RtuUrfwejQc&amp;list=PLjkqCNs4h_W3ouH4IdpBlym0oViKcG32-&amp;index=8" TargetMode="External"/><Relationship Id="rId113" Type="http://schemas.openxmlformats.org/officeDocument/2006/relationships/hyperlink" Target="https://www.youtube.com/watch?v=S8A6fSPGdxM&amp;list=PLjkqCNs4h_W3cvyMNodxK0j2t44PUYH0w&amp;index=9" TargetMode="External"/><Relationship Id="rId118" Type="http://schemas.openxmlformats.org/officeDocument/2006/relationships/hyperlink" Target="https://www.youtube.com/watch?app=desktop&amp;v=KQspEIHfCiQ&amp;list=PLjkqCNs4h_W2-YEd6QHGzLe3UDOr5DkAB&amp;index=12" TargetMode="External"/><Relationship Id="rId80" Type="http://schemas.openxmlformats.org/officeDocument/2006/relationships/hyperlink" Target="https://www.youtube.com/watch?v=mC9N8i2oJHY" TargetMode="External"/><Relationship Id="rId85" Type="http://schemas.openxmlformats.org/officeDocument/2006/relationships/image" Target="../media/image94.png"/><Relationship Id="rId12" Type="http://schemas.openxmlformats.org/officeDocument/2006/relationships/hyperlink" Target="https://youtu.be/xSe1A-ZJio4" TargetMode="External"/><Relationship Id="rId17" Type="http://schemas.openxmlformats.org/officeDocument/2006/relationships/hyperlink" Target="https://youtu.be/Yr1x7hBhL28" TargetMode="External"/><Relationship Id="rId33" Type="http://schemas.openxmlformats.org/officeDocument/2006/relationships/hyperlink" Target="https://www.youtube.com/watch?v=pxc0HWss4vU&amp;list=PLjkqCNs4h_W3cvyMNodxK0j2t44PUYH0w&amp;index=11" TargetMode="External"/><Relationship Id="rId38" Type="http://schemas.openxmlformats.org/officeDocument/2006/relationships/hyperlink" Target="https://www.youtube.com/watch?v=kSUWcjb6t5g&amp;list=PLjkqCNs4h_W2-YEd6QHGzLe3UDOr5DkAB&amp;index=29" TargetMode="External"/><Relationship Id="rId59" Type="http://schemas.openxmlformats.org/officeDocument/2006/relationships/hyperlink" Target="https://www.youtube.com/watch?v=yBAVSDbrn9U&amp;list=PLjkqCNs4h_W3ouH4IdpBlym0oViKcG32-&amp;index=2" TargetMode="External"/><Relationship Id="rId103" Type="http://schemas.openxmlformats.org/officeDocument/2006/relationships/hyperlink" Target="https://www.youtube.com/watch?v=riQIeQRmm7c" TargetMode="External"/><Relationship Id="rId108" Type="http://schemas.openxmlformats.org/officeDocument/2006/relationships/hyperlink" Target="https://www.youtube.com/watch?v=CXv28Lcppaw&amp;feature=youtu.be" TargetMode="External"/><Relationship Id="rId54" Type="http://schemas.openxmlformats.org/officeDocument/2006/relationships/image" Target="../media/image78.png"/><Relationship Id="rId70" Type="http://schemas.openxmlformats.org/officeDocument/2006/relationships/image" Target="../media/image86.png"/><Relationship Id="rId75" Type="http://schemas.openxmlformats.org/officeDocument/2006/relationships/image" Target="../media/image89.png"/><Relationship Id="rId91" Type="http://schemas.openxmlformats.org/officeDocument/2006/relationships/image" Target="../media/image97.png"/><Relationship Id="rId96" Type="http://schemas.openxmlformats.org/officeDocument/2006/relationships/hyperlink" Target="https://www.youtube.com/watch?v=UXLQYI60054" TargetMode="External"/><Relationship Id="rId1" Type="http://schemas.openxmlformats.org/officeDocument/2006/relationships/hyperlink" Target="https://youtu.be/FP4kCXddS7c?list=PLjkqCNs4h_W1LPnY8RIgwD5b9_XkXp-1f" TargetMode="External"/><Relationship Id="rId6" Type="http://schemas.openxmlformats.org/officeDocument/2006/relationships/hyperlink" Target="https://youtu.be/BTO1uofhA2o" TargetMode="External"/><Relationship Id="rId23" Type="http://schemas.openxmlformats.org/officeDocument/2006/relationships/hyperlink" Target="https://www.youtube.com/watch?v=uibzcvWeJKI&amp;list=PLjkqCNs4h_W1QgARtvFBNGdZlOjkbkI_s&amp;index=5" TargetMode="External"/><Relationship Id="rId28" Type="http://schemas.openxmlformats.org/officeDocument/2006/relationships/hyperlink" Target="https://www.youtube.com/watch?v=BPrFBKQW48A&amp;list=PLjkqCNs4h_W3cvyMNodxK0j2t44PUYH0w" TargetMode="External"/><Relationship Id="rId49" Type="http://schemas.openxmlformats.org/officeDocument/2006/relationships/hyperlink" Target="https://www.youtube.com/watch?v=qM2ajiD3V5g&amp;list=PLjkqCNs4h_W2KaWy6wocOSaBiL-YAoLb2&amp;index=3" TargetMode="External"/><Relationship Id="rId114" Type="http://schemas.openxmlformats.org/officeDocument/2006/relationships/hyperlink" Target="https://www.youtube.com/watch?v=yshP3HBzfWw&amp;list=PLjkqCNs4h_W3cvyMNodxK0j2t44PUYH0w&amp;index=12" TargetMode="External"/><Relationship Id="rId119" Type="http://schemas.openxmlformats.org/officeDocument/2006/relationships/hyperlink" Target="https://www.youtube.com/watch?app=desktop&amp;v=qmjftObT-FM&amp;list=PLjkqCNs4h_W2-YEd6QHGzLe3UDOr5DkAB&amp;index=9" TargetMode="External"/><Relationship Id="rId10" Type="http://schemas.openxmlformats.org/officeDocument/2006/relationships/hyperlink" Target="https://youtu.be/y5QeYhTLLno" TargetMode="External"/><Relationship Id="rId31" Type="http://schemas.openxmlformats.org/officeDocument/2006/relationships/hyperlink" Target="https://www.youtube.com/watch?v=cXYZwahKQyw&amp;list=PLjkqCNs4h_W3cvyMNodxK0j2t44PUYH0w&amp;index=4" TargetMode="External"/><Relationship Id="rId44" Type="http://schemas.openxmlformats.org/officeDocument/2006/relationships/hyperlink" Target="https://www.youtube.com/watch?v=wrTk-moymts&amp;list=PLjkqCNs4h_W1QgARtvFBNGdZlOjkbkI_s&amp;index=1" TargetMode="External"/><Relationship Id="rId52" Type="http://schemas.openxmlformats.org/officeDocument/2006/relationships/image" Target="../media/image77.png"/><Relationship Id="rId60" Type="http://schemas.openxmlformats.org/officeDocument/2006/relationships/image" Target="../media/image81.png"/><Relationship Id="rId65" Type="http://schemas.openxmlformats.org/officeDocument/2006/relationships/hyperlink" Target="https://www.youtube.com/watch?v=RVemSwfu7b4&amp;list=PLjkqCNs4h_W3ouH4IdpBlym0oViKcG32-&amp;index=5" TargetMode="External"/><Relationship Id="rId73" Type="http://schemas.openxmlformats.org/officeDocument/2006/relationships/image" Target="../media/image88.png"/><Relationship Id="rId78" Type="http://schemas.openxmlformats.org/officeDocument/2006/relationships/hyperlink" Target="https://www.youtube.com/watch?v=Z8mrbflw148" TargetMode="External"/><Relationship Id="rId81" Type="http://schemas.openxmlformats.org/officeDocument/2006/relationships/image" Target="../media/image92.png"/><Relationship Id="rId86" Type="http://schemas.openxmlformats.org/officeDocument/2006/relationships/hyperlink" Target="https://www.youtube.com/watch?v=rjUxV0Mrr2Q" TargetMode="External"/><Relationship Id="rId94" Type="http://schemas.openxmlformats.org/officeDocument/2006/relationships/hyperlink" Target="https://www.youtube.com/watch?v=Cal-Kpe90Bo" TargetMode="External"/><Relationship Id="rId99" Type="http://schemas.openxmlformats.org/officeDocument/2006/relationships/hyperlink" Target="https://www.youtube.com/watch?v=zNPssjYTB8Y" TargetMode="External"/><Relationship Id="rId101" Type="http://schemas.openxmlformats.org/officeDocument/2006/relationships/hyperlink" Target="https://www.youtube.com/watch?v=I-YEnhBXYJA" TargetMode="External"/><Relationship Id="rId4" Type="http://schemas.openxmlformats.org/officeDocument/2006/relationships/hyperlink" Target="http://youtu.be/1IGCT1Yg7IE" TargetMode="External"/><Relationship Id="rId9" Type="http://schemas.openxmlformats.org/officeDocument/2006/relationships/hyperlink" Target="https://youtu.be/gBNc8tXYvoc" TargetMode="External"/><Relationship Id="rId13" Type="http://schemas.openxmlformats.org/officeDocument/2006/relationships/hyperlink" Target="https://youtu.be/aFsnQwEiRk0" TargetMode="External"/><Relationship Id="rId18" Type="http://schemas.openxmlformats.org/officeDocument/2006/relationships/hyperlink" Target="https://youtu.be/eAyyrlcIu54?list=PLjkqCNs4h_W1LPnY8RIgwD5b9_XkXp-1f" TargetMode="External"/><Relationship Id="rId39" Type="http://schemas.openxmlformats.org/officeDocument/2006/relationships/hyperlink" Target="https://www.youtube.com/watch?v=CYUPNHfefCY&amp;list=PLjkqCNs4h_W2-YEd6QHGzLe3UDOr5DkAB&amp;index=15" TargetMode="External"/><Relationship Id="rId109" Type="http://schemas.openxmlformats.org/officeDocument/2006/relationships/hyperlink" Target="https://www.youtube.com/watch?v=40WxmnlEKrc" TargetMode="External"/><Relationship Id="rId34" Type="http://schemas.openxmlformats.org/officeDocument/2006/relationships/hyperlink" Target="https://www.youtube.com/watch?v=35jcS13z5AQ&amp;list=PLjkqCNs4h_W3cvyMNodxK0j2t44PUYH0w&amp;index=8" TargetMode="External"/><Relationship Id="rId50" Type="http://schemas.openxmlformats.org/officeDocument/2006/relationships/image" Target="../media/image76.png"/><Relationship Id="rId55" Type="http://schemas.openxmlformats.org/officeDocument/2006/relationships/hyperlink" Target="https://www.youtube.com/watch?v=dBejel10W8c&amp;list=PLjkqCNs4h_W3ouH4IdpBlym0oViKcG32-&amp;index=9" TargetMode="External"/><Relationship Id="rId76" Type="http://schemas.openxmlformats.org/officeDocument/2006/relationships/hyperlink" Target="https://www.youtube.com/watch?v=bypjjo3Vuro&amp;list=PLjkqCNs4h_W1erPEbc26DRfC7nodnDoDB&amp;index=4" TargetMode="External"/><Relationship Id="rId97" Type="http://schemas.openxmlformats.org/officeDocument/2006/relationships/hyperlink" Target="https://www.youtube.com/watch?v=D3xh3cq-dAU" TargetMode="External"/><Relationship Id="rId104" Type="http://schemas.openxmlformats.org/officeDocument/2006/relationships/hyperlink" Target="https://www.youtube.com/watch?v=3TZlrNMVsgM" TargetMode="External"/><Relationship Id="rId120" Type="http://schemas.openxmlformats.org/officeDocument/2006/relationships/hyperlink" Target="https://www.youtube.com/watch?app=desktop&amp;v=2vqIpij3q7w&amp;list=PLjkqCNs4h_W2-YEd6QHGzLe3UDOr5DkAB&amp;index=11" TargetMode="External"/><Relationship Id="rId7" Type="http://schemas.openxmlformats.org/officeDocument/2006/relationships/hyperlink" Target="https://youtu.be/rDT9bQ0u48k" TargetMode="External"/><Relationship Id="rId71" Type="http://schemas.openxmlformats.org/officeDocument/2006/relationships/hyperlink" Target="https://www.youtube.com/user/TheAMEConnect" TargetMode="External"/><Relationship Id="rId92" Type="http://schemas.openxmlformats.org/officeDocument/2006/relationships/hyperlink" Target="https://www.youtube.com/watch?v=iXhVd1xwz0g" TargetMode="External"/><Relationship Id="rId2" Type="http://schemas.openxmlformats.org/officeDocument/2006/relationships/hyperlink" Target="https://youtu.be/qDghuxaGf9o" TargetMode="External"/><Relationship Id="rId29" Type="http://schemas.openxmlformats.org/officeDocument/2006/relationships/hyperlink" Target="https://www.youtube.com/watch?v=dWUziUhO_Wo&amp;list=PLjkqCNs4h_W3cvyMNodxK0j2t44PUYH0w&amp;index=2" TargetMode="External"/><Relationship Id="rId24" Type="http://schemas.openxmlformats.org/officeDocument/2006/relationships/hyperlink" Target="https://www.youtube.com/watch?app=desktop&amp;v=KkZ3dkRGCHY&amp;list=PLjkqCNs4h_W2-YEd6QHGzLe3UDOr5DkAB&amp;index=14" TargetMode="External"/><Relationship Id="rId40" Type="http://schemas.openxmlformats.org/officeDocument/2006/relationships/hyperlink" Target="https://www.youtube.com/watch?v=shdddz4yQnk&amp;list=PLjkqCNs4h_W2-YEd6QHGzLe3UDOr5DkAB&amp;index=20" TargetMode="External"/><Relationship Id="rId45" Type="http://schemas.openxmlformats.org/officeDocument/2006/relationships/hyperlink" Target="https://www.youtube.com/watch?v=Fc8hKF0AKcY&amp;list=PLjkqCNs4h_W2KaWy6wocOSaBiL-YAoLb2&amp;index=1" TargetMode="External"/><Relationship Id="rId66" Type="http://schemas.openxmlformats.org/officeDocument/2006/relationships/image" Target="../media/image84.png"/><Relationship Id="rId87" Type="http://schemas.openxmlformats.org/officeDocument/2006/relationships/image" Target="../media/image95.png"/><Relationship Id="rId110" Type="http://schemas.openxmlformats.org/officeDocument/2006/relationships/hyperlink" Target="#' Main Dashboard'!A1"/><Relationship Id="rId115" Type="http://schemas.openxmlformats.org/officeDocument/2006/relationships/hyperlink" Target="https://www.youtube.com/watch?v=-PxKpZp5Pgc&amp;list=PLjkqCNs4h_W3cvyMNodxK0j2t44PUYH0w&amp;index=6" TargetMode="External"/><Relationship Id="rId61" Type="http://schemas.openxmlformats.org/officeDocument/2006/relationships/hyperlink" Target="https://www.youtube.com/watch?v=dl-KMCSacLo&amp;list=PLjkqCNs4h_W3ouH4IdpBlym0oViKcG32-&amp;index=3" TargetMode="External"/><Relationship Id="rId82" Type="http://schemas.openxmlformats.org/officeDocument/2006/relationships/hyperlink" Target="https://www.youtube.com/watch?v=iTz6rsMxdqw" TargetMode="External"/><Relationship Id="rId19" Type="http://schemas.openxmlformats.org/officeDocument/2006/relationships/hyperlink" Target="https://youtu.be/iZcZV2wbAiQ" TargetMode="External"/><Relationship Id="rId14" Type="http://schemas.openxmlformats.org/officeDocument/2006/relationships/hyperlink" Target="https://youtu.be/dhKQyYUN8aI" TargetMode="External"/><Relationship Id="rId30" Type="http://schemas.openxmlformats.org/officeDocument/2006/relationships/hyperlink" Target="https://www.youtube.com/watch?v=U9GBcZ8ODPI&amp;list=PLjkqCNs4h_W3cvyMNodxK0j2t44PUYH0w&amp;index=3" TargetMode="External"/><Relationship Id="rId35" Type="http://schemas.openxmlformats.org/officeDocument/2006/relationships/hyperlink" Target="https://www.youtube.com/watch?v=UHUo6G0N3mo&amp;list=PLjkqCNs4h_W3cvyMNodxK0j2t44PUYH0w&amp;index=10" TargetMode="External"/><Relationship Id="rId56" Type="http://schemas.openxmlformats.org/officeDocument/2006/relationships/image" Target="../media/image79.png"/><Relationship Id="rId77" Type="http://schemas.openxmlformats.org/officeDocument/2006/relationships/image" Target="../media/image90.png"/><Relationship Id="rId100" Type="http://schemas.openxmlformats.org/officeDocument/2006/relationships/hyperlink" Target="https://www.youtube.com/watch?v=HARP-HK0dYo" TargetMode="External"/><Relationship Id="rId105" Type="http://schemas.openxmlformats.org/officeDocument/2006/relationships/hyperlink" Target="https://www.youtube.com/watch?v=xfuBbP1im-M" TargetMode="External"/><Relationship Id="rId8" Type="http://schemas.openxmlformats.org/officeDocument/2006/relationships/hyperlink" Target="https://youtu.be/XaCU-uyc1Yc" TargetMode="External"/><Relationship Id="rId51" Type="http://schemas.openxmlformats.org/officeDocument/2006/relationships/hyperlink" Target="https://www.youtube.com/watch?v=svY3JPGW1Eo&amp;list=PLjkqCNs4h_W2KaWy6wocOSaBiL-YAoLb2&amp;index=4" TargetMode="External"/><Relationship Id="rId72" Type="http://schemas.openxmlformats.org/officeDocument/2006/relationships/image" Target="../media/image87.png"/><Relationship Id="rId93" Type="http://schemas.openxmlformats.org/officeDocument/2006/relationships/image" Target="../media/image98.png"/><Relationship Id="rId98" Type="http://schemas.openxmlformats.org/officeDocument/2006/relationships/hyperlink" Target="https://www.youtube.com/watch?v=9M7qZ00pQ2w" TargetMode="External"/><Relationship Id="rId3" Type="http://schemas.openxmlformats.org/officeDocument/2006/relationships/hyperlink" Target="https://youtu.be/oi1o7xmEdwQ" TargetMode="External"/><Relationship Id="rId25" Type="http://schemas.openxmlformats.org/officeDocument/2006/relationships/hyperlink" Target="https://www.youtube.com/watch?app=desktop&amp;v=mrY8Ulzhi3Q&amp;list=PLjkqCNs4h_W2-YEd6QHGzLe3UDOr5DkAB&amp;index=23" TargetMode="External"/><Relationship Id="rId46" Type="http://schemas.openxmlformats.org/officeDocument/2006/relationships/image" Target="../media/image74.png"/><Relationship Id="rId67" Type="http://schemas.openxmlformats.org/officeDocument/2006/relationships/hyperlink" Target="https://www.youtube.com/watch?v=8D96sqB7luY&amp;list=PLjkqCNs4h_W3ouH4IdpBlym0oViKcG32-&amp;index=7" TargetMode="External"/><Relationship Id="rId116" Type="http://schemas.openxmlformats.org/officeDocument/2006/relationships/hyperlink" Target="https://www.youtube.com/watch?v=3IkkThUI-_g&amp;list=PLjkqCNs4h_W3cvyMNodxK0j2t44PUYH0w&amp;index=5" TargetMode="External"/><Relationship Id="rId20" Type="http://schemas.openxmlformats.org/officeDocument/2006/relationships/hyperlink" Target="https://www.youtube.com/watch?v=2i9v7CbMKnw&amp;list=PLjkqCNs4h_W1QgARtvFBNGdZlOjkbkI_s&amp;index=4" TargetMode="External"/><Relationship Id="rId41" Type="http://schemas.openxmlformats.org/officeDocument/2006/relationships/hyperlink" Target="https://www.youtube.com/watch?v=Ip3xf0N3g6I&amp;list=PLjkqCNs4h_W2-YEd6QHGzLe3UDOr5DkAB&amp;index=18" TargetMode="External"/><Relationship Id="rId62" Type="http://schemas.openxmlformats.org/officeDocument/2006/relationships/image" Target="../media/image82.png"/><Relationship Id="rId83" Type="http://schemas.openxmlformats.org/officeDocument/2006/relationships/image" Target="../media/image93.png"/><Relationship Id="rId88" Type="http://schemas.openxmlformats.org/officeDocument/2006/relationships/hyperlink" Target="https://www.youtube.com/watch?v=ioeAgDEAgG0" TargetMode="External"/><Relationship Id="rId111" Type="http://schemas.openxmlformats.org/officeDocument/2006/relationships/image" Target="../media/image36.png"/><Relationship Id="rId15" Type="http://schemas.openxmlformats.org/officeDocument/2006/relationships/hyperlink" Target="https://youtu.be/hiodPA9Z1fw" TargetMode="External"/><Relationship Id="rId36" Type="http://schemas.openxmlformats.org/officeDocument/2006/relationships/hyperlink" Target="https://www.youtube.com/watch?v=SoytLadVsk4&amp;list=PLjkqCNs4h_W2-YEd6QHGzLe3UDOr5DkAB&amp;index=25" TargetMode="External"/><Relationship Id="rId57" Type="http://schemas.openxmlformats.org/officeDocument/2006/relationships/hyperlink" Target="https://www.youtube.com/watch?v=JveVnsUKJDc&amp;list=PLjkqCNs4h_W3ouH4IdpBlym0oViKcG32-&amp;index=1" TargetMode="External"/><Relationship Id="rId106" Type="http://schemas.openxmlformats.org/officeDocument/2006/relationships/hyperlink" Target="https://www.youtube.com/watch?v=l_CtpTwZSSA"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37.svg"/><Relationship Id="rId2" Type="http://schemas.openxmlformats.org/officeDocument/2006/relationships/image" Target="../media/image36.png"/><Relationship Id="rId1" Type="http://schemas.openxmlformats.org/officeDocument/2006/relationships/hyperlink" Target="#' Main Dashboard'!A1"/><Relationship Id="rId4" Type="http://schemas.openxmlformats.org/officeDocument/2006/relationships/hyperlink" Target="https://www.ame.org/files/query_archive_docs/5S_HR-Office_Audit_Form%20SFord_1.doc"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hyperlink" Target="#' Main Dashboard'!A1"/><Relationship Id="rId1" Type="http://schemas.openxmlformats.org/officeDocument/2006/relationships/image" Target="../media/image99.png"/><Relationship Id="rId4" Type="http://schemas.openxmlformats.org/officeDocument/2006/relationships/image" Target="../media/image37.svg"/></Relationships>
</file>

<file path=xl/drawings/_rels/drawing3.xml.rels><?xml version="1.0" encoding="UTF-8" standalone="yes"?>
<Relationships xmlns="http://schemas.openxmlformats.org/package/2006/relationships"><Relationship Id="rId3" Type="http://schemas.openxmlformats.org/officeDocument/2006/relationships/image" Target="../media/image38.svg"/><Relationship Id="rId2" Type="http://schemas.openxmlformats.org/officeDocument/2006/relationships/image" Target="../media/image36.png"/><Relationship Id="rId1" Type="http://schemas.openxmlformats.org/officeDocument/2006/relationships/hyperlink" Target="#' Main Dashboard'!A1"/></Relationships>
</file>

<file path=xl/drawings/_rels/drawing30.xml.rels><?xml version="1.0" encoding="UTF-8" standalone="yes"?>
<Relationships xmlns="http://schemas.openxmlformats.org/package/2006/relationships"><Relationship Id="rId3" Type="http://schemas.openxmlformats.org/officeDocument/2006/relationships/image" Target="../media/image37.svg"/><Relationship Id="rId2" Type="http://schemas.openxmlformats.org/officeDocument/2006/relationships/image" Target="../media/image36.png"/><Relationship Id="rId1" Type="http://schemas.openxmlformats.org/officeDocument/2006/relationships/hyperlink" Target="#' Main Dashboard'!A1"/><Relationship Id="rId4" Type="http://schemas.openxmlformats.org/officeDocument/2006/relationships/image" Target="../media/image100.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7.svg"/><Relationship Id="rId2" Type="http://schemas.openxmlformats.org/officeDocument/2006/relationships/image" Target="../media/image36.png"/><Relationship Id="rId1" Type="http://schemas.openxmlformats.org/officeDocument/2006/relationships/hyperlink" Target="#' Main Dashboard'!A1"/></Relationships>
</file>

<file path=xl/drawings/_rels/drawing32.xml.rels><?xml version="1.0" encoding="UTF-8" standalone="yes"?>
<Relationships xmlns="http://schemas.openxmlformats.org/package/2006/relationships"><Relationship Id="rId3" Type="http://schemas.openxmlformats.org/officeDocument/2006/relationships/image" Target="../media/image101.svg"/><Relationship Id="rId2" Type="http://schemas.openxmlformats.org/officeDocument/2006/relationships/image" Target="../media/image36.png"/><Relationship Id="rId1" Type="http://schemas.openxmlformats.org/officeDocument/2006/relationships/hyperlink" Target="#' Main Dashboard'!A1"/></Relationships>
</file>

<file path=xl/drawings/_rels/drawing33.xml.rels><?xml version="1.0" encoding="UTF-8" standalone="yes"?>
<Relationships xmlns="http://schemas.openxmlformats.org/package/2006/relationships"><Relationship Id="rId3" Type="http://schemas.openxmlformats.org/officeDocument/2006/relationships/image" Target="../media/image37.svg"/><Relationship Id="rId2" Type="http://schemas.openxmlformats.org/officeDocument/2006/relationships/image" Target="../media/image36.png"/><Relationship Id="rId1" Type="http://schemas.openxmlformats.org/officeDocument/2006/relationships/hyperlink" Target="#' Main Dashboard'!A1"/></Relationships>
</file>

<file path=xl/drawings/_rels/drawing34.xml.rels><?xml version="1.0" encoding="UTF-8" standalone="yes"?>
<Relationships xmlns="http://schemas.openxmlformats.org/package/2006/relationships"><Relationship Id="rId3" Type="http://schemas.openxmlformats.org/officeDocument/2006/relationships/image" Target="../media/image37.svg"/><Relationship Id="rId2" Type="http://schemas.openxmlformats.org/officeDocument/2006/relationships/image" Target="../media/image36.png"/><Relationship Id="rId1" Type="http://schemas.openxmlformats.org/officeDocument/2006/relationships/hyperlink" Target="#' Main Dashboard'!A1"/></Relationships>
</file>

<file path=xl/drawings/_rels/drawing4.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hyperlink" Target="#' Main Dashboard'!A1"/><Relationship Id="rId1" Type="http://schemas.openxmlformats.org/officeDocument/2006/relationships/image" Target="../media/image39.emf"/><Relationship Id="rId4" Type="http://schemas.openxmlformats.org/officeDocument/2006/relationships/image" Target="../media/image37.svg"/></Relationships>
</file>

<file path=xl/drawings/_rels/drawing5.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hyperlink" Target="#' Main Dashboard'!A1"/><Relationship Id="rId1" Type="http://schemas.openxmlformats.org/officeDocument/2006/relationships/image" Target="../media/image41.png"/><Relationship Id="rId4" Type="http://schemas.openxmlformats.org/officeDocument/2006/relationships/image" Target="../media/image37.svg"/></Relationships>
</file>

<file path=xl/drawings/_rels/drawing6.xml.rels><?xml version="1.0" encoding="UTF-8" standalone="yes"?>
<Relationships xmlns="http://schemas.openxmlformats.org/package/2006/relationships"><Relationship Id="rId1" Type="http://schemas.openxmlformats.org/officeDocument/2006/relationships/image" Target="../media/image42.png"/></Relationships>
</file>

<file path=xl/drawings/_rels/drawing7.xml.rels><?xml version="1.0" encoding="UTF-8" standalone="yes"?>
<Relationships xmlns="http://schemas.openxmlformats.org/package/2006/relationships"><Relationship Id="rId3" Type="http://schemas.openxmlformats.org/officeDocument/2006/relationships/image" Target="../media/image37.svg"/><Relationship Id="rId2" Type="http://schemas.openxmlformats.org/officeDocument/2006/relationships/image" Target="../media/image36.png"/><Relationship Id="rId1" Type="http://schemas.openxmlformats.org/officeDocument/2006/relationships/hyperlink" Target="#' Main Dashboard'!A1"/></Relationships>
</file>

<file path=xl/drawings/_rels/drawing8.xml.rels><?xml version="1.0" encoding="UTF-8" standalone="yes"?>
<Relationships xmlns="http://schemas.openxmlformats.org/package/2006/relationships"><Relationship Id="rId13" Type="http://schemas.openxmlformats.org/officeDocument/2006/relationships/image" Target="../media/image47.jpeg"/><Relationship Id="rId18" Type="http://schemas.openxmlformats.org/officeDocument/2006/relationships/hyperlink" Target="https://amzn.to/3687A7V" TargetMode="External"/><Relationship Id="rId26" Type="http://schemas.openxmlformats.org/officeDocument/2006/relationships/hyperlink" Target="https://amzn.to/3u8obk0" TargetMode="External"/><Relationship Id="rId39" Type="http://schemas.openxmlformats.org/officeDocument/2006/relationships/image" Target="../media/image60.jpeg"/><Relationship Id="rId21" Type="http://schemas.openxmlformats.org/officeDocument/2006/relationships/image" Target="../media/image51.jpeg"/><Relationship Id="rId34" Type="http://schemas.openxmlformats.org/officeDocument/2006/relationships/hyperlink" Target="https://amzn.to/3CO8D8S" TargetMode="External"/><Relationship Id="rId42" Type="http://schemas.openxmlformats.org/officeDocument/2006/relationships/hyperlink" Target="https://amzn.to/3qBn3Vd" TargetMode="External"/><Relationship Id="rId47" Type="http://schemas.openxmlformats.org/officeDocument/2006/relationships/image" Target="../media/image64.jpeg"/><Relationship Id="rId50" Type="http://schemas.openxmlformats.org/officeDocument/2006/relationships/hyperlink" Target="https://amzn.to/3wkOeqL" TargetMode="External"/><Relationship Id="rId7" Type="http://schemas.openxmlformats.org/officeDocument/2006/relationships/image" Target="../media/image44.jpeg"/><Relationship Id="rId2" Type="http://schemas.openxmlformats.org/officeDocument/2006/relationships/image" Target="../media/image36.png"/><Relationship Id="rId16" Type="http://schemas.openxmlformats.org/officeDocument/2006/relationships/hyperlink" Target="https://amzn.to/3wgVDar" TargetMode="External"/><Relationship Id="rId29" Type="http://schemas.openxmlformats.org/officeDocument/2006/relationships/image" Target="../media/image55.jpeg"/><Relationship Id="rId11" Type="http://schemas.openxmlformats.org/officeDocument/2006/relationships/image" Target="../media/image46.jpeg"/><Relationship Id="rId24" Type="http://schemas.openxmlformats.org/officeDocument/2006/relationships/hyperlink" Target="https://amzn.to/3JqTcWH" TargetMode="External"/><Relationship Id="rId32" Type="http://schemas.openxmlformats.org/officeDocument/2006/relationships/hyperlink" Target="https://amzn.to/3qBmtXx" TargetMode="External"/><Relationship Id="rId37" Type="http://schemas.openxmlformats.org/officeDocument/2006/relationships/image" Target="../media/image59.jpeg"/><Relationship Id="rId40" Type="http://schemas.openxmlformats.org/officeDocument/2006/relationships/hyperlink" Target="https://amzn.to/37JrnuZ" TargetMode="External"/><Relationship Id="rId45" Type="http://schemas.openxmlformats.org/officeDocument/2006/relationships/image" Target="../media/image63.jpeg"/><Relationship Id="rId5" Type="http://schemas.openxmlformats.org/officeDocument/2006/relationships/image" Target="../media/image43.jpeg"/><Relationship Id="rId15" Type="http://schemas.openxmlformats.org/officeDocument/2006/relationships/image" Target="../media/image48.jpeg"/><Relationship Id="rId23" Type="http://schemas.openxmlformats.org/officeDocument/2006/relationships/image" Target="../media/image52.jpeg"/><Relationship Id="rId28" Type="http://schemas.openxmlformats.org/officeDocument/2006/relationships/hyperlink" Target="https://amzn.to/3IeUfYh" TargetMode="External"/><Relationship Id="rId36" Type="http://schemas.openxmlformats.org/officeDocument/2006/relationships/hyperlink" Target="https://amzn.to/3KNx5da" TargetMode="External"/><Relationship Id="rId49" Type="http://schemas.openxmlformats.org/officeDocument/2006/relationships/image" Target="../media/image65.jpeg"/><Relationship Id="rId10" Type="http://schemas.openxmlformats.org/officeDocument/2006/relationships/hyperlink" Target="https://amzn.to/3KQNRZ4" TargetMode="External"/><Relationship Id="rId19" Type="http://schemas.openxmlformats.org/officeDocument/2006/relationships/image" Target="../media/image50.jpeg"/><Relationship Id="rId31" Type="http://schemas.openxmlformats.org/officeDocument/2006/relationships/image" Target="../media/image56.jpeg"/><Relationship Id="rId44" Type="http://schemas.openxmlformats.org/officeDocument/2006/relationships/hyperlink" Target="https://amzn.to/3MXeWM1" TargetMode="External"/><Relationship Id="rId4" Type="http://schemas.openxmlformats.org/officeDocument/2006/relationships/hyperlink" Target="https://amzn.to/3MX9Cs1" TargetMode="External"/><Relationship Id="rId9" Type="http://schemas.openxmlformats.org/officeDocument/2006/relationships/image" Target="../media/image45.jpeg"/><Relationship Id="rId14" Type="http://schemas.openxmlformats.org/officeDocument/2006/relationships/hyperlink" Target="https://amzn.to/3qelgoS" TargetMode="External"/><Relationship Id="rId22" Type="http://schemas.openxmlformats.org/officeDocument/2006/relationships/hyperlink" Target="https://amzn.to/3thmlht" TargetMode="External"/><Relationship Id="rId27" Type="http://schemas.openxmlformats.org/officeDocument/2006/relationships/image" Target="../media/image54.jpeg"/><Relationship Id="rId30" Type="http://schemas.openxmlformats.org/officeDocument/2006/relationships/hyperlink" Target="https://amzn.to/3waYEJA" TargetMode="External"/><Relationship Id="rId35" Type="http://schemas.openxmlformats.org/officeDocument/2006/relationships/image" Target="../media/image58.jpeg"/><Relationship Id="rId43" Type="http://schemas.openxmlformats.org/officeDocument/2006/relationships/image" Target="../media/image62.jpeg"/><Relationship Id="rId48" Type="http://schemas.openxmlformats.org/officeDocument/2006/relationships/hyperlink" Target="https://amzn.to/3CSHhhK" TargetMode="External"/><Relationship Id="rId8" Type="http://schemas.openxmlformats.org/officeDocument/2006/relationships/hyperlink" Target="https://amzn.to/3KUgkx2" TargetMode="External"/><Relationship Id="rId51" Type="http://schemas.openxmlformats.org/officeDocument/2006/relationships/image" Target="../media/image66.jpeg"/><Relationship Id="rId3" Type="http://schemas.openxmlformats.org/officeDocument/2006/relationships/image" Target="../media/image37.svg"/><Relationship Id="rId12" Type="http://schemas.openxmlformats.org/officeDocument/2006/relationships/hyperlink" Target="https://amzn.to/3N26IT1" TargetMode="External"/><Relationship Id="rId17" Type="http://schemas.openxmlformats.org/officeDocument/2006/relationships/image" Target="../media/image49.jpeg"/><Relationship Id="rId25" Type="http://schemas.openxmlformats.org/officeDocument/2006/relationships/image" Target="../media/image53.jpeg"/><Relationship Id="rId33" Type="http://schemas.openxmlformats.org/officeDocument/2006/relationships/image" Target="../media/image57.jpeg"/><Relationship Id="rId38" Type="http://schemas.openxmlformats.org/officeDocument/2006/relationships/hyperlink" Target="https://amzn.to/3KSi1ep" TargetMode="External"/><Relationship Id="rId46" Type="http://schemas.openxmlformats.org/officeDocument/2006/relationships/hyperlink" Target="https://amzn.to/3KWPl4b" TargetMode="External"/><Relationship Id="rId20" Type="http://schemas.openxmlformats.org/officeDocument/2006/relationships/hyperlink" Target="https://amzn.to/3qdMETI" TargetMode="External"/><Relationship Id="rId41" Type="http://schemas.openxmlformats.org/officeDocument/2006/relationships/image" Target="../media/image61.jpeg"/><Relationship Id="rId1" Type="http://schemas.openxmlformats.org/officeDocument/2006/relationships/hyperlink" Target="#' Main Dashboard'!A1"/><Relationship Id="rId6" Type="http://schemas.openxmlformats.org/officeDocument/2006/relationships/hyperlink" Target="https://amzn.to/3qearTo"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hyperlink" Target="#' Main Dashboard'!A1"/><Relationship Id="rId1" Type="http://schemas.openxmlformats.org/officeDocument/2006/relationships/image" Target="../media/image67.png"/><Relationship Id="rId4" Type="http://schemas.openxmlformats.org/officeDocument/2006/relationships/image" Target="../media/image37.sv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0.jpeg"/></Relationships>
</file>

<file path=xl/drawings/drawing1.xml><?xml version="1.0" encoding="utf-8"?>
<xdr:wsDr xmlns:xdr="http://schemas.openxmlformats.org/drawingml/2006/spreadsheetDrawing" xmlns:a="http://schemas.openxmlformats.org/drawingml/2006/main">
  <xdr:twoCellAnchor>
    <xdr:from>
      <xdr:col>37</xdr:col>
      <xdr:colOff>32176</xdr:colOff>
      <xdr:row>18</xdr:row>
      <xdr:rowOff>27483</xdr:rowOff>
    </xdr:from>
    <xdr:to>
      <xdr:col>43</xdr:col>
      <xdr:colOff>610577</xdr:colOff>
      <xdr:row>27</xdr:row>
      <xdr:rowOff>146540</xdr:rowOff>
    </xdr:to>
    <xdr:pic>
      <xdr:nvPicPr>
        <xdr:cNvPr id="51" name="Picture 50">
          <a:hlinkClick xmlns:r="http://schemas.openxmlformats.org/officeDocument/2006/relationships" r:id="rId1"/>
          <a:extLst>
            <a:ext uri="{FF2B5EF4-FFF2-40B4-BE49-F238E27FC236}">
              <a16:creationId xmlns:a16="http://schemas.microsoft.com/office/drawing/2014/main" id="{A4A7201A-791B-4210-AAC1-9E848530D0C0}"/>
            </a:ext>
          </a:extLst>
        </xdr:cNvPr>
        <xdr:cNvPicPr>
          <a:picLocks noChangeAspect="1"/>
        </xdr:cNvPicPr>
      </xdr:nvPicPr>
      <xdr:blipFill>
        <a:blip xmlns:r="http://schemas.openxmlformats.org/officeDocument/2006/relationships" r:embed="rId2"/>
        <a:stretch>
          <a:fillRect/>
        </a:stretch>
      </xdr:blipFill>
      <xdr:spPr>
        <a:xfrm>
          <a:off x="22623522" y="4203829"/>
          <a:ext cx="4241863" cy="1877519"/>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0</xdr:colOff>
      <xdr:row>0</xdr:row>
      <xdr:rowOff>20707</xdr:rowOff>
    </xdr:from>
    <xdr:to>
      <xdr:col>7</xdr:col>
      <xdr:colOff>233528</xdr:colOff>
      <xdr:row>7</xdr:row>
      <xdr:rowOff>103533</xdr:rowOff>
    </xdr:to>
    <xdr:pic>
      <xdr:nvPicPr>
        <xdr:cNvPr id="127" name="Picture 126" descr="AME Lean Sensei">
          <a:extLst>
            <a:ext uri="{FF2B5EF4-FFF2-40B4-BE49-F238E27FC236}">
              <a16:creationId xmlns:a16="http://schemas.microsoft.com/office/drawing/2014/main" id="{55708F95-C373-4FF1-8801-856220207E12}"/>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0" y="20707"/>
          <a:ext cx="4436952" cy="2049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148100</xdr:colOff>
      <xdr:row>74</xdr:row>
      <xdr:rowOff>159259</xdr:rowOff>
    </xdr:from>
    <xdr:to>
      <xdr:col>26</xdr:col>
      <xdr:colOff>519546</xdr:colOff>
      <xdr:row>84</xdr:row>
      <xdr:rowOff>64165</xdr:rowOff>
    </xdr:to>
    <xdr:pic>
      <xdr:nvPicPr>
        <xdr:cNvPr id="128" name="Picture 127">
          <a:hlinkClick xmlns:r="http://schemas.openxmlformats.org/officeDocument/2006/relationships" r:id="rId4"/>
          <a:extLst>
            <a:ext uri="{FF2B5EF4-FFF2-40B4-BE49-F238E27FC236}">
              <a16:creationId xmlns:a16="http://schemas.microsoft.com/office/drawing/2014/main" id="{B241A1D0-2622-4E79-9D2A-640B62D695FF}"/>
            </a:ext>
          </a:extLst>
        </xdr:cNvPr>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t="-4166"/>
        <a:stretch/>
      </xdr:blipFill>
      <xdr:spPr bwMode="auto">
        <a:xfrm>
          <a:off x="12876964" y="16351759"/>
          <a:ext cx="3402127" cy="1925361"/>
        </a:xfrm>
        <a:prstGeom prst="rect">
          <a:avLst/>
        </a:prstGeom>
        <a:ln w="2286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twoCellAnchor>
    <xdr:from>
      <xdr:col>35</xdr:col>
      <xdr:colOff>228835</xdr:colOff>
      <xdr:row>65</xdr:row>
      <xdr:rowOff>112013</xdr:rowOff>
    </xdr:from>
    <xdr:to>
      <xdr:col>43</xdr:col>
      <xdr:colOff>235015</xdr:colOff>
      <xdr:row>74</xdr:row>
      <xdr:rowOff>40867</xdr:rowOff>
    </xdr:to>
    <xdr:pic>
      <xdr:nvPicPr>
        <xdr:cNvPr id="63" name="Picture 62">
          <a:hlinkClick xmlns:r="http://schemas.openxmlformats.org/officeDocument/2006/relationships" r:id="rId6"/>
          <a:extLst>
            <a:ext uri="{FF2B5EF4-FFF2-40B4-BE49-F238E27FC236}">
              <a16:creationId xmlns:a16="http://schemas.microsoft.com/office/drawing/2014/main" id="{32264332-C513-4623-8DD1-6594D984E091}"/>
            </a:ext>
          </a:extLst>
        </xdr:cNvPr>
        <xdr:cNvPicPr>
          <a:picLocks noChangeAspect="1"/>
        </xdr:cNvPicPr>
      </xdr:nvPicPr>
      <xdr:blipFill>
        <a:blip xmlns:r="http://schemas.openxmlformats.org/officeDocument/2006/relationships" r:embed="rId7"/>
        <a:stretch>
          <a:fillRect/>
        </a:stretch>
      </xdr:blipFill>
      <xdr:spPr>
        <a:xfrm>
          <a:off x="21443608" y="14486104"/>
          <a:ext cx="4855271" cy="1747263"/>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35</xdr:col>
      <xdr:colOff>272558</xdr:colOff>
      <xdr:row>54</xdr:row>
      <xdr:rowOff>159558</xdr:rowOff>
    </xdr:from>
    <xdr:to>
      <xdr:col>43</xdr:col>
      <xdr:colOff>244971</xdr:colOff>
      <xdr:row>63</xdr:row>
      <xdr:rowOff>7650</xdr:rowOff>
    </xdr:to>
    <xdr:pic>
      <xdr:nvPicPr>
        <xdr:cNvPr id="239" name="Picture 238">
          <a:hlinkClick xmlns:r="http://schemas.openxmlformats.org/officeDocument/2006/relationships" r:id="rId8"/>
          <a:extLst>
            <a:ext uri="{FF2B5EF4-FFF2-40B4-BE49-F238E27FC236}">
              <a16:creationId xmlns:a16="http://schemas.microsoft.com/office/drawing/2014/main" id="{73F21D6B-208A-4190-BBE3-F8CD1F3395E2}"/>
            </a:ext>
          </a:extLst>
        </xdr:cNvPr>
        <xdr:cNvPicPr>
          <a:picLocks noChangeAspect="1"/>
        </xdr:cNvPicPr>
      </xdr:nvPicPr>
      <xdr:blipFill>
        <a:blip xmlns:r="http://schemas.openxmlformats.org/officeDocument/2006/relationships" r:embed="rId9"/>
        <a:stretch>
          <a:fillRect/>
        </a:stretch>
      </xdr:blipFill>
      <xdr:spPr>
        <a:xfrm>
          <a:off x="21487331" y="12311149"/>
          <a:ext cx="4821504" cy="1666501"/>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21</xdr:col>
      <xdr:colOff>124613</xdr:colOff>
      <xdr:row>86</xdr:row>
      <xdr:rowOff>178277</xdr:rowOff>
    </xdr:from>
    <xdr:to>
      <xdr:col>29</xdr:col>
      <xdr:colOff>78588</xdr:colOff>
      <xdr:row>96</xdr:row>
      <xdr:rowOff>107184</xdr:rowOff>
    </xdr:to>
    <xdr:pic>
      <xdr:nvPicPr>
        <xdr:cNvPr id="249" name="Picture 248">
          <a:hlinkClick xmlns:r="http://schemas.openxmlformats.org/officeDocument/2006/relationships" r:id="rId10"/>
          <a:extLst>
            <a:ext uri="{FF2B5EF4-FFF2-40B4-BE49-F238E27FC236}">
              <a16:creationId xmlns:a16="http://schemas.microsoft.com/office/drawing/2014/main" id="{98C58723-4533-4893-B794-690A7221E8BC}"/>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12853477" y="18795322"/>
          <a:ext cx="4803066" cy="1949362"/>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0</xdr:col>
      <xdr:colOff>128154</xdr:colOff>
      <xdr:row>37</xdr:row>
      <xdr:rowOff>169429</xdr:rowOff>
    </xdr:from>
    <xdr:to>
      <xdr:col>19</xdr:col>
      <xdr:colOff>282055</xdr:colOff>
      <xdr:row>97</xdr:row>
      <xdr:rowOff>38100</xdr:rowOff>
    </xdr:to>
    <xdr:grpSp>
      <xdr:nvGrpSpPr>
        <xdr:cNvPr id="18" name="Group 17">
          <a:extLst>
            <a:ext uri="{FF2B5EF4-FFF2-40B4-BE49-F238E27FC236}">
              <a16:creationId xmlns:a16="http://schemas.microsoft.com/office/drawing/2014/main" id="{84EF97C2-0225-43CC-ABC6-3AEB547BD3D9}"/>
            </a:ext>
          </a:extLst>
        </xdr:cNvPr>
        <xdr:cNvGrpSpPr/>
      </xdr:nvGrpSpPr>
      <xdr:grpSpPr>
        <a:xfrm>
          <a:off x="128154" y="8559126"/>
          <a:ext cx="13315719" cy="11414126"/>
          <a:chOff x="128154" y="8644237"/>
          <a:chExt cx="11754863" cy="11591748"/>
        </a:xfrm>
      </xdr:grpSpPr>
      <xdr:pic>
        <xdr:nvPicPr>
          <xdr:cNvPr id="15" name="Picture 14">
            <a:hlinkClick xmlns:r="http://schemas.openxmlformats.org/officeDocument/2006/relationships" r:id="rId12"/>
            <a:extLst>
              <a:ext uri="{FF2B5EF4-FFF2-40B4-BE49-F238E27FC236}">
                <a16:creationId xmlns:a16="http://schemas.microsoft.com/office/drawing/2014/main" id="{9B6A121B-ED45-429A-85BE-5C693583CBC9}"/>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248270" y="14336347"/>
            <a:ext cx="2816596" cy="2700762"/>
          </a:xfrm>
          <a:prstGeom prst="rect">
            <a:avLst/>
          </a:prstGeom>
        </xdr:spPr>
      </xdr:pic>
      <xdr:pic>
        <xdr:nvPicPr>
          <xdr:cNvPr id="12" name="Picture 11">
            <a:hlinkClick xmlns:r="http://schemas.openxmlformats.org/officeDocument/2006/relationships" r:id="rId14"/>
            <a:extLst>
              <a:ext uri="{FF2B5EF4-FFF2-40B4-BE49-F238E27FC236}">
                <a16:creationId xmlns:a16="http://schemas.microsoft.com/office/drawing/2014/main" id="{956786C8-1DED-422E-9F22-8D12EFD9C34B}"/>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861539" y="14385192"/>
            <a:ext cx="2865368" cy="2664183"/>
          </a:xfrm>
          <a:prstGeom prst="rect">
            <a:avLst/>
          </a:prstGeom>
        </xdr:spPr>
      </xdr:pic>
      <xdr:pic>
        <xdr:nvPicPr>
          <xdr:cNvPr id="9" name="Picture 8">
            <a:hlinkClick xmlns:r="http://schemas.openxmlformats.org/officeDocument/2006/relationships" r:id="rId16"/>
            <a:extLst>
              <a:ext uri="{FF2B5EF4-FFF2-40B4-BE49-F238E27FC236}">
                <a16:creationId xmlns:a16="http://schemas.microsoft.com/office/drawing/2014/main" id="{18FD14CF-508E-4CDD-B516-A5E5FC1C7A02}"/>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910385" y="11845192"/>
            <a:ext cx="2810500" cy="2694666"/>
          </a:xfrm>
          <a:prstGeom prst="rect">
            <a:avLst/>
          </a:prstGeom>
        </xdr:spPr>
      </xdr:pic>
      <xdr:pic>
        <xdr:nvPicPr>
          <xdr:cNvPr id="7" name="Picture 6">
            <a:hlinkClick xmlns:r="http://schemas.openxmlformats.org/officeDocument/2006/relationships" r:id="rId18"/>
            <a:extLst>
              <a:ext uri="{FF2B5EF4-FFF2-40B4-BE49-F238E27FC236}">
                <a16:creationId xmlns:a16="http://schemas.microsoft.com/office/drawing/2014/main" id="{FCBD96AD-24F5-4105-9144-1975B17E8C47}"/>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248270" y="11820769"/>
            <a:ext cx="2822693" cy="2694666"/>
          </a:xfrm>
          <a:prstGeom prst="rect">
            <a:avLst/>
          </a:prstGeom>
        </xdr:spPr>
      </xdr:pic>
      <xdr:sp macro="" textlink="">
        <xdr:nvSpPr>
          <xdr:cNvPr id="261" name="TextBox 260">
            <a:extLst>
              <a:ext uri="{FF2B5EF4-FFF2-40B4-BE49-F238E27FC236}">
                <a16:creationId xmlns:a16="http://schemas.microsoft.com/office/drawing/2014/main" id="{93850D75-2136-4F51-9AD7-CA08895C8E16}"/>
              </a:ext>
            </a:extLst>
          </xdr:cNvPr>
          <xdr:cNvSpPr txBox="1"/>
        </xdr:nvSpPr>
        <xdr:spPr>
          <a:xfrm>
            <a:off x="4599897" y="17853027"/>
            <a:ext cx="2871345" cy="1304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baseline="0">
                <a:solidFill>
                  <a:schemeClr val="bg1"/>
                </a:solidFill>
                <a:latin typeface="Arial Black" panose="020B0A04020102020204" pitchFamily="34" charset="0"/>
              </a:rPr>
              <a:t>Operations Improvement</a:t>
            </a:r>
          </a:p>
        </xdr:txBody>
      </xdr:sp>
      <xdr:sp macro="" textlink="">
        <xdr:nvSpPr>
          <xdr:cNvPr id="270" name="TextBox 269">
            <a:extLst>
              <a:ext uri="{FF2B5EF4-FFF2-40B4-BE49-F238E27FC236}">
                <a16:creationId xmlns:a16="http://schemas.microsoft.com/office/drawing/2014/main" id="{F4BA39B1-59D3-47D2-BFD1-FC974635E52B}"/>
              </a:ext>
            </a:extLst>
          </xdr:cNvPr>
          <xdr:cNvSpPr txBox="1"/>
        </xdr:nvSpPr>
        <xdr:spPr>
          <a:xfrm>
            <a:off x="1584224" y="10134095"/>
            <a:ext cx="2867527" cy="2587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baseline="0">
                <a:solidFill>
                  <a:schemeClr val="bg1"/>
                </a:solidFill>
                <a:latin typeface="Arial Black" panose="020B0A04020102020204" pitchFamily="34" charset="0"/>
              </a:rPr>
              <a:t>Supplier Development and Procurement</a:t>
            </a:r>
          </a:p>
        </xdr:txBody>
      </xdr:sp>
      <xdr:pic>
        <xdr:nvPicPr>
          <xdr:cNvPr id="72" name="Picture 71">
            <a:hlinkClick xmlns:r="http://schemas.openxmlformats.org/officeDocument/2006/relationships" r:id="rId20"/>
            <a:extLst>
              <a:ext uri="{FF2B5EF4-FFF2-40B4-BE49-F238E27FC236}">
                <a16:creationId xmlns:a16="http://schemas.microsoft.com/office/drawing/2014/main" id="{47FA00B4-FBE2-4246-8AB6-969D770B7D7E}"/>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402356" y="16882045"/>
            <a:ext cx="3318343" cy="3353940"/>
          </a:xfrm>
          <a:prstGeom prst="rect">
            <a:avLst/>
          </a:prstGeom>
        </xdr:spPr>
      </xdr:pic>
      <xdr:pic>
        <xdr:nvPicPr>
          <xdr:cNvPr id="73" name="Picture 72">
            <a:hlinkClick xmlns:r="http://schemas.openxmlformats.org/officeDocument/2006/relationships" r:id="rId22"/>
            <a:extLst>
              <a:ext uri="{FF2B5EF4-FFF2-40B4-BE49-F238E27FC236}">
                <a16:creationId xmlns:a16="http://schemas.microsoft.com/office/drawing/2014/main" id="{A5AB0C3E-9DF9-4A75-B366-1D0985B42643}"/>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7325260" y="15648813"/>
            <a:ext cx="3308768" cy="3353941"/>
          </a:xfrm>
          <a:prstGeom prst="rect">
            <a:avLst/>
          </a:prstGeom>
        </xdr:spPr>
      </xdr:pic>
      <xdr:pic>
        <xdr:nvPicPr>
          <xdr:cNvPr id="74" name="Picture 73">
            <a:hlinkClick xmlns:r="http://schemas.openxmlformats.org/officeDocument/2006/relationships" r:id="rId24"/>
            <a:extLst>
              <a:ext uri="{FF2B5EF4-FFF2-40B4-BE49-F238E27FC236}">
                <a16:creationId xmlns:a16="http://schemas.microsoft.com/office/drawing/2014/main" id="{D250EA37-9036-400D-B6B0-E8AC9DF92B6B}"/>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8568143" y="12720999"/>
            <a:ext cx="3314874" cy="3353940"/>
          </a:xfrm>
          <a:prstGeom prst="rect">
            <a:avLst/>
          </a:prstGeom>
        </xdr:spPr>
      </xdr:pic>
      <xdr:pic>
        <xdr:nvPicPr>
          <xdr:cNvPr id="75" name="Picture 74">
            <a:hlinkClick xmlns:r="http://schemas.openxmlformats.org/officeDocument/2006/relationships" r:id="rId26"/>
            <a:extLst>
              <a:ext uri="{FF2B5EF4-FFF2-40B4-BE49-F238E27FC236}">
                <a16:creationId xmlns:a16="http://schemas.microsoft.com/office/drawing/2014/main" id="{F9E512BA-9588-4B40-88AD-66880134F13C}"/>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436088" y="15733100"/>
            <a:ext cx="3312237" cy="3353941"/>
          </a:xfrm>
          <a:prstGeom prst="rect">
            <a:avLst/>
          </a:prstGeom>
        </xdr:spPr>
      </xdr:pic>
      <xdr:pic>
        <xdr:nvPicPr>
          <xdr:cNvPr id="76" name="Picture 75">
            <a:hlinkClick xmlns:r="http://schemas.openxmlformats.org/officeDocument/2006/relationships" r:id="rId28"/>
            <a:extLst>
              <a:ext uri="{FF2B5EF4-FFF2-40B4-BE49-F238E27FC236}">
                <a16:creationId xmlns:a16="http://schemas.microsoft.com/office/drawing/2014/main" id="{5E7704E8-6081-40D6-ABE2-3EEA47A8CFB9}"/>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7260210" y="9793182"/>
            <a:ext cx="3314874" cy="3353941"/>
          </a:xfrm>
          <a:prstGeom prst="rect">
            <a:avLst/>
          </a:prstGeom>
        </xdr:spPr>
      </xdr:pic>
      <xdr:pic>
        <xdr:nvPicPr>
          <xdr:cNvPr id="304" name="Picture 303">
            <a:hlinkClick xmlns:r="http://schemas.openxmlformats.org/officeDocument/2006/relationships" r:id="rId30"/>
            <a:extLst>
              <a:ext uri="{FF2B5EF4-FFF2-40B4-BE49-F238E27FC236}">
                <a16:creationId xmlns:a16="http://schemas.microsoft.com/office/drawing/2014/main" id="{0B34F312-3685-469A-9587-DA5AEA47B647}"/>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337307" y="8644237"/>
            <a:ext cx="3312237" cy="3349504"/>
          </a:xfrm>
          <a:prstGeom prst="rect">
            <a:avLst/>
          </a:prstGeom>
        </xdr:spPr>
      </xdr:pic>
      <xdr:pic>
        <xdr:nvPicPr>
          <xdr:cNvPr id="305" name="Picture 304">
            <a:hlinkClick xmlns:r="http://schemas.openxmlformats.org/officeDocument/2006/relationships" r:id="rId32"/>
            <a:extLst>
              <a:ext uri="{FF2B5EF4-FFF2-40B4-BE49-F238E27FC236}">
                <a16:creationId xmlns:a16="http://schemas.microsoft.com/office/drawing/2014/main" id="{BBD5CB65-D447-4DD8-B726-38AAF9684B04}"/>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414404" y="9855288"/>
            <a:ext cx="3318343" cy="3353941"/>
          </a:xfrm>
          <a:prstGeom prst="rect">
            <a:avLst/>
          </a:prstGeom>
        </xdr:spPr>
      </xdr:pic>
      <xdr:pic>
        <xdr:nvPicPr>
          <xdr:cNvPr id="306" name="Picture 305">
            <a:hlinkClick xmlns:r="http://schemas.openxmlformats.org/officeDocument/2006/relationships" r:id="rId34"/>
            <a:extLst>
              <a:ext uri="{FF2B5EF4-FFF2-40B4-BE49-F238E27FC236}">
                <a16:creationId xmlns:a16="http://schemas.microsoft.com/office/drawing/2014/main" id="{C52ED33D-C2D6-4DF9-AC23-4BA3BBBE2337}"/>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28154" y="12805284"/>
            <a:ext cx="3312237" cy="3347695"/>
          </a:xfrm>
          <a:prstGeom prst="rect">
            <a:avLst/>
          </a:prstGeom>
        </xdr:spPr>
      </xdr:pic>
      <xdr:pic>
        <xdr:nvPicPr>
          <xdr:cNvPr id="68" name="Picture 67">
            <a:hlinkClick xmlns:r="http://schemas.openxmlformats.org/officeDocument/2006/relationships" r:id="rId36"/>
            <a:extLst>
              <a:ext uri="{FF2B5EF4-FFF2-40B4-BE49-F238E27FC236}">
                <a16:creationId xmlns:a16="http://schemas.microsoft.com/office/drawing/2014/main" id="{C8989DFD-A501-453C-9A85-D32E2AB5E9A5}"/>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593749" y="13224258"/>
            <a:ext cx="2644778" cy="2475596"/>
          </a:xfrm>
          <a:prstGeom prst="ellipse">
            <a:avLst/>
          </a:prstGeom>
        </xdr:spPr>
      </xdr:pic>
    </xdr:grpSp>
    <xdr:clientData/>
  </xdr:twoCellAnchor>
  <xdr:twoCellAnchor>
    <xdr:from>
      <xdr:col>21</xdr:col>
      <xdr:colOff>155300</xdr:colOff>
      <xdr:row>43</xdr:row>
      <xdr:rowOff>111906</xdr:rowOff>
    </xdr:from>
    <xdr:to>
      <xdr:col>29</xdr:col>
      <xdr:colOff>379214</xdr:colOff>
      <xdr:row>50</xdr:row>
      <xdr:rowOff>185180</xdr:rowOff>
    </xdr:to>
    <xdr:pic>
      <xdr:nvPicPr>
        <xdr:cNvPr id="374" name="Picture 373">
          <a:hlinkClick xmlns:r="http://schemas.openxmlformats.org/officeDocument/2006/relationships" r:id="rId38"/>
          <a:extLst>
            <a:ext uri="{FF2B5EF4-FFF2-40B4-BE49-F238E27FC236}">
              <a16:creationId xmlns:a16="http://schemas.microsoft.com/office/drawing/2014/main" id="{16C84044-0555-40E5-BEAE-3E87FDB1D49E}"/>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2765572" y="9409134"/>
          <a:ext cx="5027827" cy="1377785"/>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21</xdr:col>
      <xdr:colOff>155300</xdr:colOff>
      <xdr:row>53</xdr:row>
      <xdr:rowOff>112044</xdr:rowOff>
    </xdr:from>
    <xdr:to>
      <xdr:col>31</xdr:col>
      <xdr:colOff>313553</xdr:colOff>
      <xdr:row>62</xdr:row>
      <xdr:rowOff>128716</xdr:rowOff>
    </xdr:to>
    <xdr:pic>
      <xdr:nvPicPr>
        <xdr:cNvPr id="375" name="Picture 374">
          <a:hlinkClick xmlns:r="http://schemas.openxmlformats.org/officeDocument/2006/relationships" r:id="rId40"/>
          <a:extLst>
            <a:ext uri="{FF2B5EF4-FFF2-40B4-BE49-F238E27FC236}">
              <a16:creationId xmlns:a16="http://schemas.microsoft.com/office/drawing/2014/main" id="{E33AE087-2700-4C0F-B638-1EAB185F51DB}"/>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2765572" y="11272859"/>
          <a:ext cx="6163144" cy="1693900"/>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19</xdr:col>
      <xdr:colOff>490290</xdr:colOff>
      <xdr:row>37</xdr:row>
      <xdr:rowOff>48847</xdr:rowOff>
    </xdr:from>
    <xdr:to>
      <xdr:col>31</xdr:col>
      <xdr:colOff>343527</xdr:colOff>
      <xdr:row>42</xdr:row>
      <xdr:rowOff>86190</xdr:rowOff>
    </xdr:to>
    <xdr:sp macro="" textlink="">
      <xdr:nvSpPr>
        <xdr:cNvPr id="377" name="Rectangle: Rounded Corners 376">
          <a:extLst>
            <a:ext uri="{FF2B5EF4-FFF2-40B4-BE49-F238E27FC236}">
              <a16:creationId xmlns:a16="http://schemas.microsoft.com/office/drawing/2014/main" id="{29078C04-BCF9-4DFA-BFF9-2DBE8599AACA}"/>
            </a:ext>
          </a:extLst>
        </xdr:cNvPr>
        <xdr:cNvSpPr/>
      </xdr:nvSpPr>
      <xdr:spPr>
        <a:xfrm>
          <a:off x="11348790" y="8335597"/>
          <a:ext cx="6711237" cy="989843"/>
        </a:xfrm>
        <a:prstGeom prst="roundRect">
          <a:avLst/>
        </a:prstGeom>
        <a:gradFill flip="none" rotWithShape="1">
          <a:gsLst>
            <a:gs pos="0">
              <a:srgbClr val="002060"/>
            </a:gs>
            <a:gs pos="48000">
              <a:schemeClr val="accent1">
                <a:lumMod val="75000"/>
              </a:schemeClr>
            </a:gs>
            <a:gs pos="100000">
              <a:srgbClr val="002060"/>
            </a:gs>
          </a:gsLst>
          <a:lin ang="16200000" scaled="1"/>
          <a:tileRect/>
        </a:gradFill>
        <a:effectLst>
          <a:outerShdw blurRad="50800" dist="25400" dir="5400000" algn="ctr" rotWithShape="0">
            <a:srgbClr val="000000">
              <a:alpha val="43137"/>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400" b="1"/>
            <a:t>AME</a:t>
          </a:r>
          <a:r>
            <a:rPr lang="en-US" sz="4400" b="1" baseline="0"/>
            <a:t> Lean Sensei Training</a:t>
          </a:r>
          <a:endParaRPr lang="en-US" sz="4400" b="1"/>
        </a:p>
      </xdr:txBody>
    </xdr:sp>
    <xdr:clientData/>
  </xdr:twoCellAnchor>
  <xdr:twoCellAnchor>
    <xdr:from>
      <xdr:col>32</xdr:col>
      <xdr:colOff>195385</xdr:colOff>
      <xdr:row>37</xdr:row>
      <xdr:rowOff>97692</xdr:rowOff>
    </xdr:from>
    <xdr:to>
      <xdr:col>43</xdr:col>
      <xdr:colOff>1245576</xdr:colOff>
      <xdr:row>42</xdr:row>
      <xdr:rowOff>38623</xdr:rowOff>
    </xdr:to>
    <xdr:sp macro="" textlink="">
      <xdr:nvSpPr>
        <xdr:cNvPr id="378" name="Rectangle: Rounded Corners 377">
          <a:extLst>
            <a:ext uri="{FF2B5EF4-FFF2-40B4-BE49-F238E27FC236}">
              <a16:creationId xmlns:a16="http://schemas.microsoft.com/office/drawing/2014/main" id="{F0D8C37F-A53F-4A77-B32C-F8A02C483FBB}"/>
            </a:ext>
          </a:extLst>
        </xdr:cNvPr>
        <xdr:cNvSpPr/>
      </xdr:nvSpPr>
      <xdr:spPr>
        <a:xfrm>
          <a:off x="19733847" y="8572500"/>
          <a:ext cx="7766537" cy="917854"/>
        </a:xfrm>
        <a:prstGeom prst="roundRect">
          <a:avLst/>
        </a:prstGeom>
        <a:gradFill flip="none" rotWithShape="1">
          <a:gsLst>
            <a:gs pos="0">
              <a:srgbClr val="002060"/>
            </a:gs>
            <a:gs pos="48000">
              <a:schemeClr val="accent1">
                <a:lumMod val="75000"/>
              </a:schemeClr>
            </a:gs>
            <a:gs pos="100000">
              <a:srgbClr val="002060"/>
            </a:gs>
          </a:gsLst>
          <a:lin ang="16200000" scaled="1"/>
          <a:tileRect/>
        </a:gradFill>
        <a:effectLst>
          <a:outerShdw blurRad="50800" dist="25400" dir="5400000" algn="ctr" rotWithShape="0">
            <a:srgbClr val="000000">
              <a:alpha val="43137"/>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400" b="1"/>
            <a:t>Other Resources</a:t>
          </a:r>
        </a:p>
      </xdr:txBody>
    </xdr:sp>
    <xdr:clientData/>
  </xdr:twoCellAnchor>
  <xdr:twoCellAnchor>
    <xdr:from>
      <xdr:col>17</xdr:col>
      <xdr:colOff>407111</xdr:colOff>
      <xdr:row>16</xdr:row>
      <xdr:rowOff>46102</xdr:rowOff>
    </xdr:from>
    <xdr:to>
      <xdr:col>19</xdr:col>
      <xdr:colOff>286905</xdr:colOff>
      <xdr:row>19</xdr:row>
      <xdr:rowOff>83253</xdr:rowOff>
    </xdr:to>
    <xdr:sp macro="" textlink="">
      <xdr:nvSpPr>
        <xdr:cNvPr id="135" name="Freeform: Shape 134">
          <a:extLst>
            <a:ext uri="{FF2B5EF4-FFF2-40B4-BE49-F238E27FC236}">
              <a16:creationId xmlns:a16="http://schemas.microsoft.com/office/drawing/2014/main" id="{3278A8F4-9015-4E21-8F06-34275182B4CE}"/>
            </a:ext>
          </a:extLst>
        </xdr:cNvPr>
        <xdr:cNvSpPr/>
      </xdr:nvSpPr>
      <xdr:spPr>
        <a:xfrm>
          <a:off x="10615426" y="3690450"/>
          <a:ext cx="1080772" cy="596227"/>
        </a:xfrm>
        <a:custGeom>
          <a:avLst/>
          <a:gdLst>
            <a:gd name="connsiteX0" fmla="*/ 0 w 1097012"/>
            <a:gd name="connsiteY0" fmla="*/ 0 h 609451"/>
            <a:gd name="connsiteX1" fmla="*/ 1097012 w 1097012"/>
            <a:gd name="connsiteY1" fmla="*/ 0 h 609451"/>
            <a:gd name="connsiteX2" fmla="*/ 1097012 w 1097012"/>
            <a:gd name="connsiteY2" fmla="*/ 609451 h 609451"/>
            <a:gd name="connsiteX3" fmla="*/ 0 w 1097012"/>
            <a:gd name="connsiteY3" fmla="*/ 609451 h 609451"/>
            <a:gd name="connsiteX4" fmla="*/ 0 w 1097012"/>
            <a:gd name="connsiteY4" fmla="*/ 0 h 60945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97012" h="609451">
              <a:moveTo>
                <a:pt x="0" y="0"/>
              </a:moveTo>
              <a:lnTo>
                <a:pt x="1097012" y="0"/>
              </a:lnTo>
              <a:lnTo>
                <a:pt x="1097012" y="609451"/>
              </a:lnTo>
              <a:lnTo>
                <a:pt x="0" y="609451"/>
              </a:lnTo>
              <a:lnTo>
                <a:pt x="0" y="0"/>
              </a:lnTo>
              <a:close/>
            </a:path>
          </a:pathLst>
        </a:custGeom>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txBody>
        <a:bodyPr spcFirstLastPara="0" vert="horz" wrap="square" lIns="106680" tIns="106680" rIns="106680" bIns="106680" numCol="1" spcCol="1270" anchor="ctr" anchorCtr="0">
          <a:noAutofit/>
        </a:bodyPr>
        <a:lstStyle/>
        <a:p>
          <a:pPr marL="0" lvl="0" indent="0" algn="r" defTabSz="1244600">
            <a:lnSpc>
              <a:spcPct val="90000"/>
            </a:lnSpc>
            <a:spcBef>
              <a:spcPct val="0"/>
            </a:spcBef>
            <a:spcAft>
              <a:spcPct val="35000"/>
            </a:spcAft>
            <a:buNone/>
          </a:pPr>
          <a:endParaRPr lang="en-US" sz="2800" kern="1200"/>
        </a:p>
      </xdr:txBody>
    </xdr:sp>
    <xdr:clientData/>
  </xdr:twoCellAnchor>
  <xdr:twoCellAnchor>
    <xdr:from>
      <xdr:col>30</xdr:col>
      <xdr:colOff>320794</xdr:colOff>
      <xdr:row>18</xdr:row>
      <xdr:rowOff>51716</xdr:rowOff>
    </xdr:from>
    <xdr:to>
      <xdr:col>36</xdr:col>
      <xdr:colOff>197837</xdr:colOff>
      <xdr:row>27</xdr:row>
      <xdr:rowOff>172579</xdr:rowOff>
    </xdr:to>
    <xdr:pic>
      <xdr:nvPicPr>
        <xdr:cNvPr id="52" name="Picture 51">
          <a:hlinkClick xmlns:r="http://schemas.openxmlformats.org/officeDocument/2006/relationships" r:id="rId42"/>
          <a:extLst>
            <a:ext uri="{FF2B5EF4-FFF2-40B4-BE49-F238E27FC236}">
              <a16:creationId xmlns:a16="http://schemas.microsoft.com/office/drawing/2014/main" id="{537EA500-3FBF-4D19-9961-03CB0F060F46}"/>
            </a:ext>
          </a:extLst>
        </xdr:cNvPr>
        <xdr:cNvPicPr>
          <a:picLocks noChangeAspect="1"/>
        </xdr:cNvPicPr>
      </xdr:nvPicPr>
      <xdr:blipFill>
        <a:blip xmlns:r="http://schemas.openxmlformats.org/officeDocument/2006/relationships" r:embed="rId43"/>
        <a:stretch>
          <a:fillRect/>
        </a:stretch>
      </xdr:blipFill>
      <xdr:spPr>
        <a:xfrm>
          <a:off x="18638102" y="4228062"/>
          <a:ext cx="3540504" cy="1879325"/>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24</xdr:col>
      <xdr:colOff>218398</xdr:colOff>
      <xdr:row>18</xdr:row>
      <xdr:rowOff>27875</xdr:rowOff>
    </xdr:from>
    <xdr:to>
      <xdr:col>29</xdr:col>
      <xdr:colOff>484506</xdr:colOff>
      <xdr:row>28</xdr:row>
      <xdr:rowOff>3432</xdr:rowOff>
    </xdr:to>
    <xdr:pic>
      <xdr:nvPicPr>
        <xdr:cNvPr id="53" name="Picture 52">
          <a:hlinkClick xmlns:r="http://schemas.openxmlformats.org/officeDocument/2006/relationships" r:id="rId44"/>
          <a:extLst>
            <a:ext uri="{FF2B5EF4-FFF2-40B4-BE49-F238E27FC236}">
              <a16:creationId xmlns:a16="http://schemas.microsoft.com/office/drawing/2014/main" id="{17975D1C-092D-4713-A9B1-223F9A1AE184}"/>
            </a:ext>
          </a:extLst>
        </xdr:cNvPr>
        <xdr:cNvPicPr>
          <a:picLocks noChangeAspect="1"/>
        </xdr:cNvPicPr>
      </xdr:nvPicPr>
      <xdr:blipFill>
        <a:blip xmlns:r="http://schemas.openxmlformats.org/officeDocument/2006/relationships" r:embed="rId45"/>
        <a:stretch>
          <a:fillRect/>
        </a:stretch>
      </xdr:blipFill>
      <xdr:spPr>
        <a:xfrm>
          <a:off x="14872244" y="4204221"/>
          <a:ext cx="3318993" cy="1929403"/>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28</xdr:col>
      <xdr:colOff>366345</xdr:colOff>
      <xdr:row>3</xdr:row>
      <xdr:rowOff>40333</xdr:rowOff>
    </xdr:from>
    <xdr:to>
      <xdr:col>37</xdr:col>
      <xdr:colOff>372089</xdr:colOff>
      <xdr:row>16</xdr:row>
      <xdr:rowOff>50164</xdr:rowOff>
    </xdr:to>
    <xdr:pic>
      <xdr:nvPicPr>
        <xdr:cNvPr id="55" name="Picture 54">
          <a:hlinkClick xmlns:r="http://schemas.openxmlformats.org/officeDocument/2006/relationships" r:id="rId46"/>
          <a:extLst>
            <a:ext uri="{FF2B5EF4-FFF2-40B4-BE49-F238E27FC236}">
              <a16:creationId xmlns:a16="http://schemas.microsoft.com/office/drawing/2014/main" id="{EF42265B-D6E0-4436-AFAF-E4F14478A458}"/>
            </a:ext>
          </a:extLst>
        </xdr:cNvPr>
        <xdr:cNvPicPr>
          <a:picLocks noChangeAspect="1"/>
        </xdr:cNvPicPr>
      </xdr:nvPicPr>
      <xdr:blipFill>
        <a:blip xmlns:r="http://schemas.openxmlformats.org/officeDocument/2006/relationships" r:embed="rId47"/>
        <a:stretch>
          <a:fillRect/>
        </a:stretch>
      </xdr:blipFill>
      <xdr:spPr>
        <a:xfrm>
          <a:off x="17462499" y="1285910"/>
          <a:ext cx="5500936" cy="2549831"/>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10</xdr:col>
      <xdr:colOff>487399</xdr:colOff>
      <xdr:row>2</xdr:row>
      <xdr:rowOff>111971</xdr:rowOff>
    </xdr:from>
    <xdr:to>
      <xdr:col>20</xdr:col>
      <xdr:colOff>125158</xdr:colOff>
      <xdr:row>12</xdr:row>
      <xdr:rowOff>87529</xdr:rowOff>
    </xdr:to>
    <xdr:pic>
      <xdr:nvPicPr>
        <xdr:cNvPr id="57" name="Picture 56">
          <a:hlinkClick xmlns:r="http://schemas.openxmlformats.org/officeDocument/2006/relationships" r:id="rId36"/>
          <a:extLst>
            <a:ext uri="{FF2B5EF4-FFF2-40B4-BE49-F238E27FC236}">
              <a16:creationId xmlns:a16="http://schemas.microsoft.com/office/drawing/2014/main" id="{8D6807FC-AA97-4038-8515-ED846D034475}"/>
            </a:ext>
          </a:extLst>
        </xdr:cNvPr>
        <xdr:cNvPicPr>
          <a:picLocks noChangeAspect="1"/>
        </xdr:cNvPicPr>
      </xdr:nvPicPr>
      <xdr:blipFill>
        <a:blip xmlns:r="http://schemas.openxmlformats.org/officeDocument/2006/relationships" r:embed="rId48"/>
        <a:stretch>
          <a:fillRect/>
        </a:stretch>
      </xdr:blipFill>
      <xdr:spPr>
        <a:xfrm>
          <a:off x="6593168" y="1162163"/>
          <a:ext cx="5743528" cy="1929404"/>
        </a:xfrm>
        <a:prstGeom prst="rect">
          <a:avLst/>
        </a:prstGeom>
        <a:ln w="228600" cap="sq" cmpd="thickThin">
          <a:solidFill>
            <a:srgbClr val="C00000"/>
          </a:solidFill>
          <a:prstDash val="solid"/>
          <a:miter lim="800000"/>
        </a:ln>
        <a:effectLst>
          <a:innerShdw blurRad="76200">
            <a:srgbClr val="000000"/>
          </a:innerShdw>
        </a:effectLst>
      </xdr:spPr>
    </xdr:pic>
    <xdr:clientData/>
  </xdr:twoCellAnchor>
  <xdr:twoCellAnchor>
    <xdr:from>
      <xdr:col>10</xdr:col>
      <xdr:colOff>511549</xdr:colOff>
      <xdr:row>24</xdr:row>
      <xdr:rowOff>158091</xdr:rowOff>
    </xdr:from>
    <xdr:to>
      <xdr:col>20</xdr:col>
      <xdr:colOff>171627</xdr:colOff>
      <xdr:row>34</xdr:row>
      <xdr:rowOff>28314</xdr:rowOff>
    </xdr:to>
    <xdr:pic>
      <xdr:nvPicPr>
        <xdr:cNvPr id="62" name="Picture 61">
          <a:hlinkClick xmlns:r="http://schemas.openxmlformats.org/officeDocument/2006/relationships" r:id="rId49"/>
          <a:extLst>
            <a:ext uri="{FF2B5EF4-FFF2-40B4-BE49-F238E27FC236}">
              <a16:creationId xmlns:a16="http://schemas.microsoft.com/office/drawing/2014/main" id="{0502CE32-7148-48C6-A676-F91825653590}"/>
            </a:ext>
          </a:extLst>
        </xdr:cNvPr>
        <xdr:cNvPicPr>
          <a:picLocks noChangeAspect="1"/>
        </xdr:cNvPicPr>
      </xdr:nvPicPr>
      <xdr:blipFill>
        <a:blip xmlns:r="http://schemas.openxmlformats.org/officeDocument/2006/relationships" r:embed="rId50"/>
        <a:stretch>
          <a:fillRect/>
        </a:stretch>
      </xdr:blipFill>
      <xdr:spPr>
        <a:xfrm>
          <a:off x="6617318" y="5506745"/>
          <a:ext cx="5765847" cy="1824069"/>
        </a:xfrm>
        <a:prstGeom prst="rect">
          <a:avLst/>
        </a:prstGeom>
        <a:ln w="228600" cap="sq" cmpd="thickThin">
          <a:solidFill>
            <a:srgbClr val="C00000"/>
          </a:solidFill>
          <a:prstDash val="solid"/>
          <a:miter lim="800000"/>
        </a:ln>
        <a:effectLst>
          <a:innerShdw blurRad="76200">
            <a:srgbClr val="000000"/>
          </a:innerShdw>
        </a:effectLst>
      </xdr:spPr>
    </xdr:pic>
    <xdr:clientData/>
  </xdr:twoCellAnchor>
  <xdr:twoCellAnchor>
    <xdr:from>
      <xdr:col>0</xdr:col>
      <xdr:colOff>296781</xdr:colOff>
      <xdr:row>18</xdr:row>
      <xdr:rowOff>151719</xdr:rowOff>
    </xdr:from>
    <xdr:to>
      <xdr:col>7</xdr:col>
      <xdr:colOff>390770</xdr:colOff>
      <xdr:row>23</xdr:row>
      <xdr:rowOff>150347</xdr:rowOff>
    </xdr:to>
    <xdr:pic>
      <xdr:nvPicPr>
        <xdr:cNvPr id="388" name="Picture 387">
          <a:hlinkClick xmlns:r="http://schemas.openxmlformats.org/officeDocument/2006/relationships" r:id="rId51"/>
          <a:extLst>
            <a:ext uri="{FF2B5EF4-FFF2-40B4-BE49-F238E27FC236}">
              <a16:creationId xmlns:a16="http://schemas.microsoft.com/office/drawing/2014/main" id="{5C5D6EDD-39D8-431E-A144-6101BC8F22B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96781" y="4328065"/>
          <a:ext cx="4368027" cy="975551"/>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0</xdr:col>
      <xdr:colOff>238539</xdr:colOff>
      <xdr:row>9</xdr:row>
      <xdr:rowOff>168215</xdr:rowOff>
    </xdr:from>
    <xdr:to>
      <xdr:col>7</xdr:col>
      <xdr:colOff>341924</xdr:colOff>
      <xdr:row>15</xdr:row>
      <xdr:rowOff>135556</xdr:rowOff>
    </xdr:to>
    <xdr:pic>
      <xdr:nvPicPr>
        <xdr:cNvPr id="390" name="Picture 389">
          <a:hlinkClick xmlns:r="http://schemas.openxmlformats.org/officeDocument/2006/relationships" r:id="rId53"/>
          <a:extLst>
            <a:ext uri="{FF2B5EF4-FFF2-40B4-BE49-F238E27FC236}">
              <a16:creationId xmlns:a16="http://schemas.microsoft.com/office/drawing/2014/main" id="{8F337324-F81D-4980-A7B0-17ADCAD0E124}"/>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38539" y="2586100"/>
          <a:ext cx="4377423" cy="1139648"/>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10</xdr:col>
      <xdr:colOff>518782</xdr:colOff>
      <xdr:row>15</xdr:row>
      <xdr:rowOff>30262</xdr:rowOff>
    </xdr:from>
    <xdr:to>
      <xdr:col>20</xdr:col>
      <xdr:colOff>170962</xdr:colOff>
      <xdr:row>22</xdr:row>
      <xdr:rowOff>19051</xdr:rowOff>
    </xdr:to>
    <xdr:pic>
      <xdr:nvPicPr>
        <xdr:cNvPr id="6" name="Picture 5">
          <a:hlinkClick xmlns:r="http://schemas.openxmlformats.org/officeDocument/2006/relationships" r:id="rId55"/>
          <a:extLst>
            <a:ext uri="{FF2B5EF4-FFF2-40B4-BE49-F238E27FC236}">
              <a16:creationId xmlns:a16="http://schemas.microsoft.com/office/drawing/2014/main" id="{07A7A2D2-91DB-4423-A56F-D9FB2E693554}"/>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6624551" y="3620454"/>
          <a:ext cx="5757949" cy="1356482"/>
        </a:xfrm>
        <a:prstGeom prst="rect">
          <a:avLst/>
        </a:prstGeom>
        <a:ln w="228600" cap="sq" cmpd="thickThin">
          <a:solidFill>
            <a:srgbClr val="C00000"/>
          </a:solidFill>
          <a:prstDash val="solid"/>
          <a:miter lim="800000"/>
        </a:ln>
        <a:effectLst>
          <a:innerShdw blurRad="76200">
            <a:srgbClr val="000000"/>
          </a:innerShdw>
        </a:effectLst>
      </xdr:spPr>
    </xdr:pic>
    <xdr:clientData/>
  </xdr:twoCellAnchor>
  <xdr:twoCellAnchor editAs="oneCell">
    <xdr:from>
      <xdr:col>35</xdr:col>
      <xdr:colOff>225636</xdr:colOff>
      <xdr:row>77</xdr:row>
      <xdr:rowOff>7215</xdr:rowOff>
    </xdr:from>
    <xdr:to>
      <xdr:col>43</xdr:col>
      <xdr:colOff>274481</xdr:colOff>
      <xdr:row>84</xdr:row>
      <xdr:rowOff>168427</xdr:rowOff>
    </xdr:to>
    <xdr:pic>
      <xdr:nvPicPr>
        <xdr:cNvPr id="30" name="Picture 29">
          <a:hlinkClick xmlns:r="http://schemas.openxmlformats.org/officeDocument/2006/relationships" r:id="rId57"/>
          <a:extLst>
            <a:ext uri="{FF2B5EF4-FFF2-40B4-BE49-F238E27FC236}">
              <a16:creationId xmlns:a16="http://schemas.microsoft.com/office/drawing/2014/main" id="{E28F5359-1301-45D5-80F7-7A3CE4AF9691}"/>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1440409" y="16805851"/>
          <a:ext cx="4897936" cy="1575531"/>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20</xdr:col>
      <xdr:colOff>317501</xdr:colOff>
      <xdr:row>1</xdr:row>
      <xdr:rowOff>170960</xdr:rowOff>
    </xdr:from>
    <xdr:to>
      <xdr:col>24</xdr:col>
      <xdr:colOff>195385</xdr:colOff>
      <xdr:row>13</xdr:row>
      <xdr:rowOff>73269</xdr:rowOff>
    </xdr:to>
    <xdr:sp macro="" textlink="">
      <xdr:nvSpPr>
        <xdr:cNvPr id="25" name="Arrow: Right 24">
          <a:extLst>
            <a:ext uri="{FF2B5EF4-FFF2-40B4-BE49-F238E27FC236}">
              <a16:creationId xmlns:a16="http://schemas.microsoft.com/office/drawing/2014/main" id="{05F94A19-D437-4510-AC3E-47437B0BBA2B}"/>
            </a:ext>
          </a:extLst>
        </xdr:cNvPr>
        <xdr:cNvSpPr/>
      </xdr:nvSpPr>
      <xdr:spPr>
        <a:xfrm>
          <a:off x="12529039" y="1025768"/>
          <a:ext cx="2320192" cy="2246924"/>
        </a:xfrm>
        <a:prstGeom prst="rightArrow">
          <a:avLst/>
        </a:prstGeom>
        <a:solidFill>
          <a:srgbClr val="00206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chemeClr val="bg1"/>
              </a:solidFill>
            </a:rPr>
            <a:t>Results</a:t>
          </a:r>
        </a:p>
      </xdr:txBody>
    </xdr:sp>
    <xdr:clientData/>
  </xdr:twoCellAnchor>
  <xdr:twoCellAnchor>
    <xdr:from>
      <xdr:col>8</xdr:col>
      <xdr:colOff>439616</xdr:colOff>
      <xdr:row>1</xdr:row>
      <xdr:rowOff>170961</xdr:rowOff>
    </xdr:from>
    <xdr:to>
      <xdr:col>10</xdr:col>
      <xdr:colOff>293078</xdr:colOff>
      <xdr:row>13</xdr:row>
      <xdr:rowOff>48845</xdr:rowOff>
    </xdr:to>
    <xdr:sp macro="" textlink="">
      <xdr:nvSpPr>
        <xdr:cNvPr id="29" name="Rectangle 28">
          <a:extLst>
            <a:ext uri="{FF2B5EF4-FFF2-40B4-BE49-F238E27FC236}">
              <a16:creationId xmlns:a16="http://schemas.microsoft.com/office/drawing/2014/main" id="{57B6E152-25BC-4B7E-A203-C67BFF08DC82}"/>
            </a:ext>
          </a:extLst>
        </xdr:cNvPr>
        <xdr:cNvSpPr/>
      </xdr:nvSpPr>
      <xdr:spPr>
        <a:xfrm>
          <a:off x="5324231" y="1025769"/>
          <a:ext cx="1074616" cy="2222499"/>
        </a:xfrm>
        <a:prstGeom prst="rect">
          <a:avLst/>
        </a:prstGeom>
        <a:solidFill>
          <a:srgbClr val="C0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solidFill>
                <a:schemeClr val="bg1"/>
              </a:solidFill>
            </a:rPr>
            <a:t>Step 1</a:t>
          </a:r>
        </a:p>
      </xdr:txBody>
    </xdr:sp>
    <xdr:clientData/>
  </xdr:twoCellAnchor>
  <xdr:twoCellAnchor editAs="oneCell">
    <xdr:from>
      <xdr:col>21</xdr:col>
      <xdr:colOff>208261</xdr:colOff>
      <xdr:row>98</xdr:row>
      <xdr:rowOff>224468</xdr:rowOff>
    </xdr:from>
    <xdr:to>
      <xdr:col>27</xdr:col>
      <xdr:colOff>415081</xdr:colOff>
      <xdr:row>106</xdr:row>
      <xdr:rowOff>117286</xdr:rowOff>
    </xdr:to>
    <xdr:pic>
      <xdr:nvPicPr>
        <xdr:cNvPr id="32" name="Picture 31">
          <a:hlinkClick xmlns:r="http://schemas.openxmlformats.org/officeDocument/2006/relationships" r:id="rId59"/>
          <a:extLst>
            <a:ext uri="{FF2B5EF4-FFF2-40B4-BE49-F238E27FC236}">
              <a16:creationId xmlns:a16="http://schemas.microsoft.com/office/drawing/2014/main" id="{DA95693F-51E5-46B3-8A82-C1C29E02D9D8}"/>
            </a:ext>
          </a:extLst>
        </xdr:cNvPr>
        <xdr:cNvPicPr>
          <a:picLocks noChangeAspect="1"/>
        </xdr:cNvPicPr>
      </xdr:nvPicPr>
      <xdr:blipFill>
        <a:blip xmlns:r="http://schemas.openxmlformats.org/officeDocument/2006/relationships" r:embed="rId60"/>
        <a:stretch>
          <a:fillRect/>
        </a:stretch>
      </xdr:blipFill>
      <xdr:spPr>
        <a:xfrm>
          <a:off x="12937125" y="21266059"/>
          <a:ext cx="3843638" cy="2028727"/>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35</xdr:col>
      <xdr:colOff>257829</xdr:colOff>
      <xdr:row>88</xdr:row>
      <xdr:rowOff>4665</xdr:rowOff>
    </xdr:from>
    <xdr:to>
      <xdr:col>42</xdr:col>
      <xdr:colOff>432955</xdr:colOff>
      <xdr:row>96</xdr:row>
      <xdr:rowOff>32181</xdr:rowOff>
    </xdr:to>
    <xdr:pic>
      <xdr:nvPicPr>
        <xdr:cNvPr id="34" name="Picture 33">
          <a:hlinkClick xmlns:r="http://schemas.openxmlformats.org/officeDocument/2006/relationships" r:id="rId61"/>
          <a:extLst>
            <a:ext uri="{FF2B5EF4-FFF2-40B4-BE49-F238E27FC236}">
              <a16:creationId xmlns:a16="http://schemas.microsoft.com/office/drawing/2014/main" id="{E03B7FE0-C66B-46DC-9BC7-C61FE9A4EAEB}"/>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472602" y="19025801"/>
          <a:ext cx="4418080" cy="1643880"/>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35</xdr:col>
      <xdr:colOff>316665</xdr:colOff>
      <xdr:row>98</xdr:row>
      <xdr:rowOff>214312</xdr:rowOff>
    </xdr:from>
    <xdr:to>
      <xdr:col>42</xdr:col>
      <xdr:colOff>317865</xdr:colOff>
      <xdr:row>104</xdr:row>
      <xdr:rowOff>86591</xdr:rowOff>
    </xdr:to>
    <xdr:pic>
      <xdr:nvPicPr>
        <xdr:cNvPr id="4" name="Picture 3">
          <a:hlinkClick xmlns:r="http://schemas.openxmlformats.org/officeDocument/2006/relationships" r:id="rId63"/>
          <a:extLst>
            <a:ext uri="{FF2B5EF4-FFF2-40B4-BE49-F238E27FC236}">
              <a16:creationId xmlns:a16="http://schemas.microsoft.com/office/drawing/2014/main" id="{E87F439B-01D1-495B-87CF-B180E044D7CF}"/>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1531438" y="21255903"/>
          <a:ext cx="4244154" cy="1604097"/>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35</xdr:col>
      <xdr:colOff>253278</xdr:colOff>
      <xdr:row>44</xdr:row>
      <xdr:rowOff>32472</xdr:rowOff>
    </xdr:from>
    <xdr:to>
      <xdr:col>42</xdr:col>
      <xdr:colOff>443027</xdr:colOff>
      <xdr:row>52</xdr:row>
      <xdr:rowOff>56990</xdr:rowOff>
    </xdr:to>
    <xdr:pic>
      <xdr:nvPicPr>
        <xdr:cNvPr id="31" name="Picture 30">
          <a:hlinkClick xmlns:r="http://schemas.openxmlformats.org/officeDocument/2006/relationships" r:id="rId65"/>
          <a:extLst>
            <a:ext uri="{FF2B5EF4-FFF2-40B4-BE49-F238E27FC236}">
              <a16:creationId xmlns:a16="http://schemas.microsoft.com/office/drawing/2014/main" id="{86077180-5981-44BB-9814-24853C598BE9}"/>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1468051" y="10163608"/>
          <a:ext cx="4432703" cy="1640882"/>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21</xdr:col>
      <xdr:colOff>175799</xdr:colOff>
      <xdr:row>65</xdr:row>
      <xdr:rowOff>68035</xdr:rowOff>
    </xdr:from>
    <xdr:to>
      <xdr:col>30</xdr:col>
      <xdr:colOff>202046</xdr:colOff>
      <xdr:row>72</xdr:row>
      <xdr:rowOff>86591</xdr:rowOff>
    </xdr:to>
    <xdr:pic>
      <xdr:nvPicPr>
        <xdr:cNvPr id="56" name="Picture 55">
          <a:hlinkClick xmlns:r="http://schemas.openxmlformats.org/officeDocument/2006/relationships" r:id="rId67"/>
          <a:extLst>
            <a:ext uri="{FF2B5EF4-FFF2-40B4-BE49-F238E27FC236}">
              <a16:creationId xmlns:a16="http://schemas.microsoft.com/office/drawing/2014/main" id="{77181578-ED16-4E56-B13E-E56E01A28FF5}"/>
            </a:ext>
          </a:extLst>
        </xdr:cNvPr>
        <xdr:cNvPicPr>
          <a:picLocks noChangeAspect="1"/>
        </xdr:cNvPicPr>
      </xdr:nvPicPr>
      <xdr:blipFill>
        <a:blip xmlns:r="http://schemas.openxmlformats.org/officeDocument/2006/relationships" r:embed="rId68"/>
        <a:stretch>
          <a:fillRect/>
        </a:stretch>
      </xdr:blipFill>
      <xdr:spPr>
        <a:xfrm>
          <a:off x="12904663" y="14442126"/>
          <a:ext cx="5481474" cy="1432874"/>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0</xdr:col>
      <xdr:colOff>0</xdr:colOff>
      <xdr:row>109</xdr:row>
      <xdr:rowOff>-1</xdr:rowOff>
    </xdr:from>
    <xdr:to>
      <xdr:col>5</xdr:col>
      <xdr:colOff>173182</xdr:colOff>
      <xdr:row>116</xdr:row>
      <xdr:rowOff>115454</xdr:rowOff>
    </xdr:to>
    <xdr:sp macro="" textlink="">
      <xdr:nvSpPr>
        <xdr:cNvPr id="2" name="Rectangle 1">
          <a:extLst>
            <a:ext uri="{FF2B5EF4-FFF2-40B4-BE49-F238E27FC236}">
              <a16:creationId xmlns:a16="http://schemas.microsoft.com/office/drawing/2014/main" id="{1D4B3A06-8030-4890-9B65-B8A41F56A77C}"/>
            </a:ext>
          </a:extLst>
        </xdr:cNvPr>
        <xdr:cNvSpPr/>
      </xdr:nvSpPr>
      <xdr:spPr>
        <a:xfrm>
          <a:off x="0" y="24360908"/>
          <a:ext cx="3203864" cy="164522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2000">
              <a:effectLst/>
              <a:ea typeface="Calibri" panose="020F0502020204030204" pitchFamily="34" charset="0"/>
              <a:cs typeface="Arial" panose="020B0604020202020204" pitchFamily="34" charset="0"/>
            </a:rPr>
            <a:t>Copyright © 2023 Association for Manufacturing Excellence</a:t>
          </a:r>
          <a:endParaRPr lang="en-US" sz="1600">
            <a:effectLst/>
            <a:ea typeface="Calibri" panose="020F050202020403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63500</xdr:colOff>
      <xdr:row>1</xdr:row>
      <xdr:rowOff>152400</xdr:rowOff>
    </xdr:from>
    <xdr:to>
      <xdr:col>14</xdr:col>
      <xdr:colOff>647700</xdr:colOff>
      <xdr:row>15</xdr:row>
      <xdr:rowOff>381000</xdr:rowOff>
    </xdr:to>
    <xdr:graphicFrame macro="">
      <xdr:nvGraphicFramePr>
        <xdr:cNvPr id="2" name="Chart 1">
          <a:extLst>
            <a:ext uri="{FF2B5EF4-FFF2-40B4-BE49-F238E27FC236}">
              <a16:creationId xmlns:a16="http://schemas.microsoft.com/office/drawing/2014/main" id="{842733D4-70A2-465A-A2E3-2212411DC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800100</xdr:colOff>
      <xdr:row>1</xdr:row>
      <xdr:rowOff>301416</xdr:rowOff>
    </xdr:from>
    <xdr:to>
      <xdr:col>14</xdr:col>
      <xdr:colOff>504825</xdr:colOff>
      <xdr:row>2</xdr:row>
      <xdr:rowOff>392294</xdr:rowOff>
    </xdr:to>
    <xdr:pic>
      <xdr:nvPicPr>
        <xdr:cNvPr id="3" name="Picture 2">
          <a:extLst>
            <a:ext uri="{FF2B5EF4-FFF2-40B4-BE49-F238E27FC236}">
              <a16:creationId xmlns:a16="http://schemas.microsoft.com/office/drawing/2014/main" id="{4AA6AFE2-9321-4FB2-9E76-091A164BF91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010775" y="1025316"/>
          <a:ext cx="2219325" cy="814778"/>
        </a:xfrm>
        <a:prstGeom prst="rect">
          <a:avLst/>
        </a:prstGeom>
      </xdr:spPr>
    </xdr:pic>
    <xdr:clientData/>
  </xdr:twoCellAnchor>
  <xdr:twoCellAnchor editAs="oneCell">
    <xdr:from>
      <xdr:col>0</xdr:col>
      <xdr:colOff>76201</xdr:colOff>
      <xdr:row>0</xdr:row>
      <xdr:rowOff>88900</xdr:rowOff>
    </xdr:from>
    <xdr:to>
      <xdr:col>0</xdr:col>
      <xdr:colOff>1329541</xdr:colOff>
      <xdr:row>0</xdr:row>
      <xdr:rowOff>685800</xdr:rowOff>
    </xdr:to>
    <xdr:pic>
      <xdr:nvPicPr>
        <xdr:cNvPr id="4" name="Picture 3">
          <a:extLst>
            <a:ext uri="{FF2B5EF4-FFF2-40B4-BE49-F238E27FC236}">
              <a16:creationId xmlns:a16="http://schemas.microsoft.com/office/drawing/2014/main" id="{CAC306B0-662A-45A9-B671-9526316F8EE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6201" y="88900"/>
          <a:ext cx="1253340" cy="596900"/>
        </a:xfrm>
        <a:prstGeom prst="rect">
          <a:avLst/>
        </a:prstGeom>
      </xdr:spPr>
    </xdr:pic>
    <xdr:clientData/>
  </xdr:twoCellAnchor>
  <xdr:twoCellAnchor>
    <xdr:from>
      <xdr:col>10</xdr:col>
      <xdr:colOff>730271</xdr:colOff>
      <xdr:row>5</xdr:row>
      <xdr:rowOff>478186</xdr:rowOff>
    </xdr:from>
    <xdr:to>
      <xdr:col>11</xdr:col>
      <xdr:colOff>69955</xdr:colOff>
      <xdr:row>5</xdr:row>
      <xdr:rowOff>709534</xdr:rowOff>
    </xdr:to>
    <xdr:sp macro="" textlink="">
      <xdr:nvSpPr>
        <xdr:cNvPr id="5" name="Star: 4 Points 4">
          <a:extLst>
            <a:ext uri="{FF2B5EF4-FFF2-40B4-BE49-F238E27FC236}">
              <a16:creationId xmlns:a16="http://schemas.microsoft.com/office/drawing/2014/main" id="{93E3F0FA-67BD-4B80-808E-D339AE083E29}"/>
            </a:ext>
          </a:extLst>
        </xdr:cNvPr>
        <xdr:cNvSpPr/>
      </xdr:nvSpPr>
      <xdr:spPr>
        <a:xfrm>
          <a:off x="9131009" y="3960276"/>
          <a:ext cx="182880" cy="231348"/>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11</xdr:col>
      <xdr:colOff>160769</xdr:colOff>
      <xdr:row>6</xdr:row>
      <xdr:rowOff>502170</xdr:rowOff>
    </xdr:from>
    <xdr:to>
      <xdr:col>11</xdr:col>
      <xdr:colOff>343649</xdr:colOff>
      <xdr:row>7</xdr:row>
      <xdr:rowOff>174510</xdr:rowOff>
    </xdr:to>
    <xdr:sp macro="" textlink="">
      <xdr:nvSpPr>
        <xdr:cNvPr id="6" name="Star: 4 Points 5">
          <a:extLst>
            <a:ext uri="{FF2B5EF4-FFF2-40B4-BE49-F238E27FC236}">
              <a16:creationId xmlns:a16="http://schemas.microsoft.com/office/drawing/2014/main" id="{FBDCCD93-E09F-4767-9CF8-394C72FAC56B}"/>
            </a:ext>
          </a:extLst>
        </xdr:cNvPr>
        <xdr:cNvSpPr/>
      </xdr:nvSpPr>
      <xdr:spPr>
        <a:xfrm>
          <a:off x="9404703" y="4733768"/>
          <a:ext cx="182880" cy="218857"/>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11</xdr:col>
      <xdr:colOff>350146</xdr:colOff>
      <xdr:row>8</xdr:row>
      <xdr:rowOff>172262</xdr:rowOff>
    </xdr:from>
    <xdr:to>
      <xdr:col>11</xdr:col>
      <xdr:colOff>533026</xdr:colOff>
      <xdr:row>8</xdr:row>
      <xdr:rowOff>400862</xdr:rowOff>
    </xdr:to>
    <xdr:sp macro="" textlink="">
      <xdr:nvSpPr>
        <xdr:cNvPr id="7" name="Star: 4 Points 6">
          <a:extLst>
            <a:ext uri="{FF2B5EF4-FFF2-40B4-BE49-F238E27FC236}">
              <a16:creationId xmlns:a16="http://schemas.microsoft.com/office/drawing/2014/main" id="{17C597B0-5DD6-4C7D-B44D-9A8AE799C577}"/>
            </a:ext>
          </a:extLst>
        </xdr:cNvPr>
        <xdr:cNvSpPr/>
      </xdr:nvSpPr>
      <xdr:spPr>
        <a:xfrm>
          <a:off x="9594080" y="5528123"/>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10</xdr:col>
      <xdr:colOff>804223</xdr:colOff>
      <xdr:row>9</xdr:row>
      <xdr:rowOff>287686</xdr:rowOff>
    </xdr:from>
    <xdr:to>
      <xdr:col>11</xdr:col>
      <xdr:colOff>143907</xdr:colOff>
      <xdr:row>9</xdr:row>
      <xdr:rowOff>516286</xdr:rowOff>
    </xdr:to>
    <xdr:sp macro="" textlink="">
      <xdr:nvSpPr>
        <xdr:cNvPr id="8" name="Star: 4 Points 7">
          <a:extLst>
            <a:ext uri="{FF2B5EF4-FFF2-40B4-BE49-F238E27FC236}">
              <a16:creationId xmlns:a16="http://schemas.microsoft.com/office/drawing/2014/main" id="{97C181D7-6A1A-4DBC-9B88-BE1134EA57DC}"/>
            </a:ext>
          </a:extLst>
        </xdr:cNvPr>
        <xdr:cNvSpPr/>
      </xdr:nvSpPr>
      <xdr:spPr>
        <a:xfrm>
          <a:off x="9204961" y="6268137"/>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10</xdr:col>
      <xdr:colOff>72765</xdr:colOff>
      <xdr:row>9</xdr:row>
      <xdr:rowOff>505918</xdr:rowOff>
    </xdr:from>
    <xdr:to>
      <xdr:col>10</xdr:col>
      <xdr:colOff>272790</xdr:colOff>
      <xdr:row>10</xdr:row>
      <xdr:rowOff>223073</xdr:rowOff>
    </xdr:to>
    <xdr:sp macro="" textlink="">
      <xdr:nvSpPr>
        <xdr:cNvPr id="9" name="Star: 4 Points 8">
          <a:extLst>
            <a:ext uri="{FF2B5EF4-FFF2-40B4-BE49-F238E27FC236}">
              <a16:creationId xmlns:a16="http://schemas.microsoft.com/office/drawing/2014/main" id="{A509EB99-7ED5-4FB1-89D3-21651802EA13}"/>
            </a:ext>
          </a:extLst>
        </xdr:cNvPr>
        <xdr:cNvSpPr/>
      </xdr:nvSpPr>
      <xdr:spPr>
        <a:xfrm>
          <a:off x="8473503" y="6486369"/>
          <a:ext cx="200025" cy="310515"/>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8</xdr:col>
      <xdr:colOff>833202</xdr:colOff>
      <xdr:row>10</xdr:row>
      <xdr:rowOff>187533</xdr:rowOff>
    </xdr:from>
    <xdr:to>
      <xdr:col>9</xdr:col>
      <xdr:colOff>195027</xdr:colOff>
      <xdr:row>10</xdr:row>
      <xdr:rowOff>471378</xdr:rowOff>
    </xdr:to>
    <xdr:sp macro="" textlink="">
      <xdr:nvSpPr>
        <xdr:cNvPr id="10" name="Star: 4 Points 9">
          <a:extLst>
            <a:ext uri="{FF2B5EF4-FFF2-40B4-BE49-F238E27FC236}">
              <a16:creationId xmlns:a16="http://schemas.microsoft.com/office/drawing/2014/main" id="{DBA7AFE5-AC19-4337-A2BC-F18CABE76AA5}"/>
            </a:ext>
          </a:extLst>
        </xdr:cNvPr>
        <xdr:cNvSpPr/>
      </xdr:nvSpPr>
      <xdr:spPr>
        <a:xfrm>
          <a:off x="7547546" y="6761344"/>
          <a:ext cx="205022" cy="283845"/>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8</xdr:col>
      <xdr:colOff>161894</xdr:colOff>
      <xdr:row>9</xdr:row>
      <xdr:rowOff>231723</xdr:rowOff>
    </xdr:from>
    <xdr:to>
      <xdr:col>8</xdr:col>
      <xdr:colOff>344774</xdr:colOff>
      <xdr:row>9</xdr:row>
      <xdr:rowOff>405983</xdr:rowOff>
    </xdr:to>
    <xdr:sp macro="" textlink="">
      <xdr:nvSpPr>
        <xdr:cNvPr id="11" name="Star: 4 Points 10">
          <a:extLst>
            <a:ext uri="{FF2B5EF4-FFF2-40B4-BE49-F238E27FC236}">
              <a16:creationId xmlns:a16="http://schemas.microsoft.com/office/drawing/2014/main" id="{9BC9FA0E-5209-436F-B089-A70839D2B0BE}"/>
            </a:ext>
          </a:extLst>
        </xdr:cNvPr>
        <xdr:cNvSpPr/>
      </xdr:nvSpPr>
      <xdr:spPr>
        <a:xfrm>
          <a:off x="6876238" y="6212174"/>
          <a:ext cx="182880" cy="17426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7</xdr:col>
      <xdr:colOff>757003</xdr:colOff>
      <xdr:row>8</xdr:row>
      <xdr:rowOff>211861</xdr:rowOff>
    </xdr:from>
    <xdr:to>
      <xdr:col>8</xdr:col>
      <xdr:colOff>96687</xdr:colOff>
      <xdr:row>8</xdr:row>
      <xdr:rowOff>440461</xdr:rowOff>
    </xdr:to>
    <xdr:sp macro="" textlink="">
      <xdr:nvSpPr>
        <xdr:cNvPr id="12" name="Star: 4 Points 11">
          <a:extLst>
            <a:ext uri="{FF2B5EF4-FFF2-40B4-BE49-F238E27FC236}">
              <a16:creationId xmlns:a16="http://schemas.microsoft.com/office/drawing/2014/main" id="{DE55F78E-78C6-494D-A3E4-46EE0558CC92}"/>
            </a:ext>
          </a:extLst>
        </xdr:cNvPr>
        <xdr:cNvSpPr/>
      </xdr:nvSpPr>
      <xdr:spPr>
        <a:xfrm>
          <a:off x="6628151" y="5567722"/>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8</xdr:col>
      <xdr:colOff>114050</xdr:colOff>
      <xdr:row>5</xdr:row>
      <xdr:rowOff>411979</xdr:rowOff>
    </xdr:from>
    <xdr:to>
      <xdr:col>8</xdr:col>
      <xdr:colOff>296930</xdr:colOff>
      <xdr:row>5</xdr:row>
      <xdr:rowOff>643327</xdr:rowOff>
    </xdr:to>
    <xdr:sp macro="" textlink="">
      <xdr:nvSpPr>
        <xdr:cNvPr id="14" name="Star: 4 Points 13">
          <a:extLst>
            <a:ext uri="{FF2B5EF4-FFF2-40B4-BE49-F238E27FC236}">
              <a16:creationId xmlns:a16="http://schemas.microsoft.com/office/drawing/2014/main" id="{5A9ADFF3-EF7E-4FF1-88A1-25AE673B29E9}"/>
            </a:ext>
          </a:extLst>
        </xdr:cNvPr>
        <xdr:cNvSpPr/>
      </xdr:nvSpPr>
      <xdr:spPr>
        <a:xfrm>
          <a:off x="6828394" y="3894069"/>
          <a:ext cx="182880" cy="231348"/>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13</xdr:col>
      <xdr:colOff>129540</xdr:colOff>
      <xdr:row>4</xdr:row>
      <xdr:rowOff>68580</xdr:rowOff>
    </xdr:from>
    <xdr:to>
      <xdr:col>13</xdr:col>
      <xdr:colOff>312420</xdr:colOff>
      <xdr:row>4</xdr:row>
      <xdr:rowOff>297180</xdr:rowOff>
    </xdr:to>
    <xdr:sp macro="" textlink="">
      <xdr:nvSpPr>
        <xdr:cNvPr id="15" name="Star: 4 Points 14">
          <a:extLst>
            <a:ext uri="{FF2B5EF4-FFF2-40B4-BE49-F238E27FC236}">
              <a16:creationId xmlns:a16="http://schemas.microsoft.com/office/drawing/2014/main" id="{3F7C63F6-536F-457E-BFBC-966769AB0DD1}"/>
            </a:ext>
          </a:extLst>
        </xdr:cNvPr>
        <xdr:cNvSpPr/>
      </xdr:nvSpPr>
      <xdr:spPr>
        <a:xfrm>
          <a:off x="11016615" y="2830830"/>
          <a:ext cx="182880" cy="228600"/>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13</xdr:col>
      <xdr:colOff>274320</xdr:colOff>
      <xdr:row>4</xdr:row>
      <xdr:rowOff>45720</xdr:rowOff>
    </xdr:from>
    <xdr:to>
      <xdr:col>15</xdr:col>
      <xdr:colOff>15240</xdr:colOff>
      <xdr:row>4</xdr:row>
      <xdr:rowOff>579120</xdr:rowOff>
    </xdr:to>
    <xdr:sp macro="" textlink="">
      <xdr:nvSpPr>
        <xdr:cNvPr id="16" name="TextBox 15">
          <a:extLst>
            <a:ext uri="{FF2B5EF4-FFF2-40B4-BE49-F238E27FC236}">
              <a16:creationId xmlns:a16="http://schemas.microsoft.com/office/drawing/2014/main" id="{8729EACD-5D0E-419D-AA2F-D289CDEA760E}"/>
            </a:ext>
          </a:extLst>
        </xdr:cNvPr>
        <xdr:cNvSpPr txBox="1"/>
      </xdr:nvSpPr>
      <xdr:spPr>
        <a:xfrm>
          <a:off x="11161395" y="2807970"/>
          <a:ext cx="141732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Average Award Recipient</a:t>
          </a:r>
          <a:r>
            <a:rPr lang="en-US" sz="1100" baseline="0"/>
            <a:t> Points</a:t>
          </a:r>
          <a:endParaRPr lang="en-US" sz="1100"/>
        </a:p>
      </xdr:txBody>
    </xdr:sp>
    <xdr:clientData/>
  </xdr:twoCellAnchor>
  <xdr:twoCellAnchor>
    <xdr:from>
      <xdr:col>13</xdr:col>
      <xdr:colOff>68580</xdr:colOff>
      <xdr:row>4</xdr:row>
      <xdr:rowOff>579120</xdr:rowOff>
    </xdr:from>
    <xdr:to>
      <xdr:col>13</xdr:col>
      <xdr:colOff>327660</xdr:colOff>
      <xdr:row>4</xdr:row>
      <xdr:rowOff>579120</xdr:rowOff>
    </xdr:to>
    <xdr:cxnSp macro="">
      <xdr:nvCxnSpPr>
        <xdr:cNvPr id="17" name="Straight Connector 16">
          <a:extLst>
            <a:ext uri="{FF2B5EF4-FFF2-40B4-BE49-F238E27FC236}">
              <a16:creationId xmlns:a16="http://schemas.microsoft.com/office/drawing/2014/main" id="{6BCD3482-2A6C-4E58-9A18-4FE97B7AF970}"/>
            </a:ext>
          </a:extLst>
        </xdr:cNvPr>
        <xdr:cNvCxnSpPr/>
      </xdr:nvCxnSpPr>
      <xdr:spPr>
        <a:xfrm>
          <a:off x="10955655" y="3341370"/>
          <a:ext cx="259080" cy="0"/>
        </a:xfrm>
        <a:prstGeom prst="line">
          <a:avLst/>
        </a:prstGeom>
        <a:ln w="38100"/>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281940</xdr:colOff>
      <xdr:row>4</xdr:row>
      <xdr:rowOff>449580</xdr:rowOff>
    </xdr:from>
    <xdr:to>
      <xdr:col>15</xdr:col>
      <xdr:colOff>22860</xdr:colOff>
      <xdr:row>5</xdr:row>
      <xdr:rowOff>243840</xdr:rowOff>
    </xdr:to>
    <xdr:sp macro="" textlink="">
      <xdr:nvSpPr>
        <xdr:cNvPr id="18" name="TextBox 17">
          <a:extLst>
            <a:ext uri="{FF2B5EF4-FFF2-40B4-BE49-F238E27FC236}">
              <a16:creationId xmlns:a16="http://schemas.microsoft.com/office/drawing/2014/main" id="{6034BAD8-D749-49D0-9C22-6E2129D2C6FD}"/>
            </a:ext>
          </a:extLst>
        </xdr:cNvPr>
        <xdr:cNvSpPr txBox="1"/>
      </xdr:nvSpPr>
      <xdr:spPr>
        <a:xfrm>
          <a:off x="11169015" y="3211830"/>
          <a:ext cx="1417320" cy="5276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Your Company's</a:t>
          </a:r>
        </a:p>
        <a:p>
          <a:r>
            <a:rPr lang="en-US" sz="1100"/>
            <a:t>Points</a:t>
          </a:r>
        </a:p>
      </xdr:txBody>
    </xdr:sp>
    <xdr:clientData/>
  </xdr:twoCellAnchor>
  <xdr:twoCellAnchor>
    <xdr:from>
      <xdr:col>0</xdr:col>
      <xdr:colOff>0</xdr:colOff>
      <xdr:row>16</xdr:row>
      <xdr:rowOff>32936</xdr:rowOff>
    </xdr:from>
    <xdr:to>
      <xdr:col>2</xdr:col>
      <xdr:colOff>199390</xdr:colOff>
      <xdr:row>21</xdr:row>
      <xdr:rowOff>84371</xdr:rowOff>
    </xdr:to>
    <xdr:sp macro="" textlink="">
      <xdr:nvSpPr>
        <xdr:cNvPr id="19" name="Rectangle 18">
          <a:extLst>
            <a:ext uri="{FF2B5EF4-FFF2-40B4-BE49-F238E27FC236}">
              <a16:creationId xmlns:a16="http://schemas.microsoft.com/office/drawing/2014/main" id="{D31A9880-0751-4599-B03D-8783984C5AA2}"/>
            </a:ext>
          </a:extLst>
        </xdr:cNvPr>
        <xdr:cNvSpPr/>
      </xdr:nvSpPr>
      <xdr:spPr>
        <a:xfrm>
          <a:off x="0" y="10088838"/>
          <a:ext cx="2307382" cy="106639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2023</a:t>
          </a:r>
        </a:p>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twoCellAnchor editAs="oneCell">
    <xdr:from>
      <xdr:col>4</xdr:col>
      <xdr:colOff>165653</xdr:colOff>
      <xdr:row>0</xdr:row>
      <xdr:rowOff>0</xdr:rowOff>
    </xdr:from>
    <xdr:to>
      <xdr:col>4</xdr:col>
      <xdr:colOff>548940</xdr:colOff>
      <xdr:row>0</xdr:row>
      <xdr:rowOff>381000</xdr:rowOff>
    </xdr:to>
    <xdr:pic>
      <xdr:nvPicPr>
        <xdr:cNvPr id="20" name="Graphic 19" descr="House">
          <a:hlinkClick xmlns:r="http://schemas.openxmlformats.org/officeDocument/2006/relationships" r:id="rId4"/>
          <a:extLst>
            <a:ext uri="{FF2B5EF4-FFF2-40B4-BE49-F238E27FC236}">
              <a16:creationId xmlns:a16="http://schemas.microsoft.com/office/drawing/2014/main" id="{6E21B183-F28A-4D28-9B68-DE0EBF4D5093}"/>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3623642" y="0"/>
          <a:ext cx="383287" cy="381000"/>
        </a:xfrm>
        <a:prstGeom prst="rect">
          <a:avLst/>
        </a:prstGeom>
      </xdr:spPr>
    </xdr:pic>
    <xdr:clientData/>
  </xdr:twoCellAnchor>
  <xdr:twoCellAnchor>
    <xdr:from>
      <xdr:col>10</xdr:col>
      <xdr:colOff>55089</xdr:colOff>
      <xdr:row>4</xdr:row>
      <xdr:rowOff>693045</xdr:rowOff>
    </xdr:from>
    <xdr:to>
      <xdr:col>10</xdr:col>
      <xdr:colOff>237969</xdr:colOff>
      <xdr:row>5</xdr:row>
      <xdr:rowOff>190500</xdr:rowOff>
    </xdr:to>
    <xdr:sp macro="" textlink="">
      <xdr:nvSpPr>
        <xdr:cNvPr id="21" name="Star: 4 Points 20">
          <a:extLst>
            <a:ext uri="{FF2B5EF4-FFF2-40B4-BE49-F238E27FC236}">
              <a16:creationId xmlns:a16="http://schemas.microsoft.com/office/drawing/2014/main" id="{B2207FB4-A8DA-4DC0-AFF0-44EF7E640397}"/>
            </a:ext>
          </a:extLst>
        </xdr:cNvPr>
        <xdr:cNvSpPr/>
      </xdr:nvSpPr>
      <xdr:spPr>
        <a:xfrm>
          <a:off x="8455827" y="3441242"/>
          <a:ext cx="182880" cy="231348"/>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7</xdr:col>
      <xdr:colOff>719277</xdr:colOff>
      <xdr:row>6</xdr:row>
      <xdr:rowOff>470691</xdr:rowOff>
    </xdr:from>
    <xdr:to>
      <xdr:col>8</xdr:col>
      <xdr:colOff>58961</xdr:colOff>
      <xdr:row>7</xdr:row>
      <xdr:rowOff>155522</xdr:rowOff>
    </xdr:to>
    <xdr:sp macro="" textlink="">
      <xdr:nvSpPr>
        <xdr:cNvPr id="22" name="Star: 4 Points 21">
          <a:extLst>
            <a:ext uri="{FF2B5EF4-FFF2-40B4-BE49-F238E27FC236}">
              <a16:creationId xmlns:a16="http://schemas.microsoft.com/office/drawing/2014/main" id="{CED04486-041B-48EB-B094-6F0319936023}"/>
            </a:ext>
          </a:extLst>
        </xdr:cNvPr>
        <xdr:cNvSpPr/>
      </xdr:nvSpPr>
      <xdr:spPr>
        <a:xfrm>
          <a:off x="6590425" y="4702289"/>
          <a:ext cx="182880" cy="231348"/>
        </a:xfrm>
        <a:prstGeom prst="star4">
          <a:avLst/>
        </a:prstGeom>
        <a:solidFill>
          <a:schemeClr val="accent6">
            <a:lumMod val="75000"/>
          </a:schemeClr>
        </a:solidFill>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wsDr>
</file>

<file path=xl/drawings/drawing11.xml><?xml version="1.0" encoding="utf-8"?>
<c:userShapes xmlns:c="http://schemas.openxmlformats.org/drawingml/2006/chart">
  <cdr:relSizeAnchor xmlns:cdr="http://schemas.openxmlformats.org/drawingml/2006/chartDrawing">
    <cdr:from>
      <cdr:x>0.41808</cdr:x>
      <cdr:y>0.2907</cdr:y>
    </cdr:from>
    <cdr:to>
      <cdr:x>0.44058</cdr:x>
      <cdr:y>0.32035</cdr:y>
    </cdr:to>
    <cdr:sp macro="" textlink="">
      <cdr:nvSpPr>
        <cdr:cNvPr id="2" name="Star: 4 Points 1">
          <a:extLst xmlns:a="http://schemas.openxmlformats.org/drawingml/2006/main">
            <a:ext uri="{FF2B5EF4-FFF2-40B4-BE49-F238E27FC236}">
              <a16:creationId xmlns:a16="http://schemas.microsoft.com/office/drawing/2014/main" id="{720E0367-3472-4ADC-98B4-068B0ED414AE}"/>
            </a:ext>
          </a:extLst>
        </cdr:cNvPr>
        <cdr:cNvSpPr/>
      </cdr:nvSpPr>
      <cdr:spPr>
        <a:xfrm xmlns:a="http://schemas.openxmlformats.org/drawingml/2006/main">
          <a:off x="3416955" y="2649258"/>
          <a:ext cx="183891" cy="270212"/>
        </a:xfrm>
        <a:prstGeom xmlns:a="http://schemas.openxmlformats.org/drawingml/2006/main" prst="star4">
          <a:avLst/>
        </a:prstGeom>
        <a:solidFill xmlns:a="http://schemas.openxmlformats.org/drawingml/2006/main">
          <a:schemeClr val="accent6">
            <a:lumMod val="75000"/>
          </a:schemeClr>
        </a:solidFill>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63500</xdr:rowOff>
    </xdr:from>
    <xdr:to>
      <xdr:col>0</xdr:col>
      <xdr:colOff>2247900</xdr:colOff>
      <xdr:row>1</xdr:row>
      <xdr:rowOff>460239</xdr:rowOff>
    </xdr:to>
    <xdr:pic>
      <xdr:nvPicPr>
        <xdr:cNvPr id="2" name="Picture 1">
          <a:extLst>
            <a:ext uri="{FF2B5EF4-FFF2-40B4-BE49-F238E27FC236}">
              <a16:creationId xmlns:a16="http://schemas.microsoft.com/office/drawing/2014/main" id="{8FF724CF-C4C4-4E02-A189-31442BCDF76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63500"/>
          <a:ext cx="2247900" cy="598669"/>
        </a:xfrm>
        <a:prstGeom prst="rect">
          <a:avLst/>
        </a:prstGeom>
      </xdr:spPr>
    </xdr:pic>
    <xdr:clientData/>
  </xdr:twoCellAnchor>
  <xdr:twoCellAnchor>
    <xdr:from>
      <xdr:col>0</xdr:col>
      <xdr:colOff>0</xdr:colOff>
      <xdr:row>35</xdr:row>
      <xdr:rowOff>25744</xdr:rowOff>
    </xdr:from>
    <xdr:to>
      <xdr:col>0</xdr:col>
      <xdr:colOff>2157730</xdr:colOff>
      <xdr:row>40</xdr:row>
      <xdr:rowOff>77179</xdr:rowOff>
    </xdr:to>
    <xdr:sp macro="" textlink="">
      <xdr:nvSpPr>
        <xdr:cNvPr id="3" name="Rectangle 2">
          <a:extLst>
            <a:ext uri="{FF2B5EF4-FFF2-40B4-BE49-F238E27FC236}">
              <a16:creationId xmlns:a16="http://schemas.microsoft.com/office/drawing/2014/main" id="{9A902A7C-E3E9-4986-A9D0-3FE7F3EB9D5A}"/>
            </a:ext>
          </a:extLst>
        </xdr:cNvPr>
        <xdr:cNvSpPr/>
      </xdr:nvSpPr>
      <xdr:spPr>
        <a:xfrm>
          <a:off x="0" y="9782433"/>
          <a:ext cx="2157730" cy="10811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2023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twoCellAnchor editAs="oneCell">
    <xdr:from>
      <xdr:col>0</xdr:col>
      <xdr:colOff>2428875</xdr:colOff>
      <xdr:row>0</xdr:row>
      <xdr:rowOff>19050</xdr:rowOff>
    </xdr:from>
    <xdr:to>
      <xdr:col>1</xdr:col>
      <xdr:colOff>185167</xdr:colOff>
      <xdr:row>1</xdr:row>
      <xdr:rowOff>194310</xdr:rowOff>
    </xdr:to>
    <xdr:pic>
      <xdr:nvPicPr>
        <xdr:cNvPr id="4" name="Graphic 3" descr="House">
          <a:hlinkClick xmlns:r="http://schemas.openxmlformats.org/officeDocument/2006/relationships" r:id="rId2"/>
          <a:extLst>
            <a:ext uri="{FF2B5EF4-FFF2-40B4-BE49-F238E27FC236}">
              <a16:creationId xmlns:a16="http://schemas.microsoft.com/office/drawing/2014/main" id="{FE9537FA-E23E-4E2F-AC6B-0D6C3D34C3E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r:embed="rId4"/>
            </a:ext>
          </a:extLst>
        </a:blip>
        <a:stretch>
          <a:fillRect/>
        </a:stretch>
      </xdr:blipFill>
      <xdr:spPr>
        <a:xfrm>
          <a:off x="2428875" y="19050"/>
          <a:ext cx="383287" cy="381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215660</xdr:colOff>
      <xdr:row>0</xdr:row>
      <xdr:rowOff>125801</xdr:rowOff>
    </xdr:from>
    <xdr:to>
      <xdr:col>2</xdr:col>
      <xdr:colOff>363964</xdr:colOff>
      <xdr:row>2</xdr:row>
      <xdr:rowOff>269574</xdr:rowOff>
    </xdr:to>
    <xdr:pic>
      <xdr:nvPicPr>
        <xdr:cNvPr id="3" name="Graphic 2" descr="House">
          <a:hlinkClick xmlns:r="http://schemas.openxmlformats.org/officeDocument/2006/relationships" r:id="rId1"/>
          <a:extLst>
            <a:ext uri="{FF2B5EF4-FFF2-40B4-BE49-F238E27FC236}">
              <a16:creationId xmlns:a16="http://schemas.microsoft.com/office/drawing/2014/main" id="{17A6D01C-DDAF-4CB8-8451-9CBE67F42E3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305518" y="125801"/>
          <a:ext cx="759342" cy="754811"/>
        </a:xfrm>
        <a:prstGeom prst="rect">
          <a:avLst/>
        </a:prstGeom>
      </xdr:spPr>
    </xdr:pic>
    <xdr:clientData/>
  </xdr:twoCellAnchor>
  <xdr:twoCellAnchor editAs="oneCell">
    <xdr:from>
      <xdr:col>20</xdr:col>
      <xdr:colOff>179719</xdr:colOff>
      <xdr:row>1</xdr:row>
      <xdr:rowOff>186232</xdr:rowOff>
    </xdr:from>
    <xdr:to>
      <xdr:col>24</xdr:col>
      <xdr:colOff>557124</xdr:colOff>
      <xdr:row>3</xdr:row>
      <xdr:rowOff>419102</xdr:rowOff>
    </xdr:to>
    <xdr:pic>
      <xdr:nvPicPr>
        <xdr:cNvPr id="5" name="Picture 4">
          <a:extLst>
            <a:ext uri="{FF2B5EF4-FFF2-40B4-BE49-F238E27FC236}">
              <a16:creationId xmlns:a16="http://schemas.microsoft.com/office/drawing/2014/main" id="{3B895368-45EA-4904-8859-FB5E097B722F}"/>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3299059" y="383921"/>
          <a:ext cx="2821556" cy="114942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413349</xdr:colOff>
      <xdr:row>0</xdr:row>
      <xdr:rowOff>0</xdr:rowOff>
    </xdr:from>
    <xdr:to>
      <xdr:col>23</xdr:col>
      <xdr:colOff>197688</xdr:colOff>
      <xdr:row>1</xdr:row>
      <xdr:rowOff>161745</xdr:rowOff>
    </xdr:to>
    <xdr:sp macro="" textlink="">
      <xdr:nvSpPr>
        <xdr:cNvPr id="6" name="TextBox 5">
          <a:extLst>
            <a:ext uri="{FF2B5EF4-FFF2-40B4-BE49-F238E27FC236}">
              <a16:creationId xmlns:a16="http://schemas.microsoft.com/office/drawing/2014/main" id="{F2663BA5-71F1-4699-97BA-410AC9EF8D66}"/>
            </a:ext>
          </a:extLst>
        </xdr:cNvPr>
        <xdr:cNvSpPr txBox="1"/>
      </xdr:nvSpPr>
      <xdr:spPr>
        <a:xfrm>
          <a:off x="14143726" y="0"/>
          <a:ext cx="1006415" cy="3594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Color</a:t>
          </a:r>
          <a:r>
            <a:rPr lang="en-US" sz="1600" b="1" baseline="0"/>
            <a:t> Key</a:t>
          </a:r>
          <a:endParaRPr lang="en-US" sz="1600" b="1"/>
        </a:p>
      </xdr:txBody>
    </xdr:sp>
    <xdr:clientData/>
  </xdr:twoCellAnchor>
  <xdr:twoCellAnchor>
    <xdr:from>
      <xdr:col>1</xdr:col>
      <xdr:colOff>0</xdr:colOff>
      <xdr:row>23</xdr:row>
      <xdr:rowOff>0</xdr:rowOff>
    </xdr:from>
    <xdr:to>
      <xdr:col>4</xdr:col>
      <xdr:colOff>35016</xdr:colOff>
      <xdr:row>24</xdr:row>
      <xdr:rowOff>142272</xdr:rowOff>
    </xdr:to>
    <xdr:sp macro="" textlink="">
      <xdr:nvSpPr>
        <xdr:cNvPr id="2" name="Rectangle 1">
          <a:extLst>
            <a:ext uri="{FF2B5EF4-FFF2-40B4-BE49-F238E27FC236}">
              <a16:creationId xmlns:a16="http://schemas.microsoft.com/office/drawing/2014/main" id="{98C36E6B-2FBE-4F46-ACBA-07692A4C6A66}"/>
            </a:ext>
          </a:extLst>
        </xdr:cNvPr>
        <xdr:cNvSpPr/>
      </xdr:nvSpPr>
      <xdr:spPr>
        <a:xfrm>
          <a:off x="81643" y="12409714"/>
          <a:ext cx="2157730" cy="10811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2023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651095" cy="651378"/>
    <xdr:pic>
      <xdr:nvPicPr>
        <xdr:cNvPr id="2" name="Graphic 1" descr="Pyramid with levels">
          <a:hlinkClick xmlns:r="http://schemas.openxmlformats.org/officeDocument/2006/relationships" r:id="rId1"/>
          <a:extLst>
            <a:ext uri="{FF2B5EF4-FFF2-40B4-BE49-F238E27FC236}">
              <a16:creationId xmlns:a16="http://schemas.microsoft.com/office/drawing/2014/main" id="{2D2D9039-8839-4D4E-BC4D-3EA7432621E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51095" cy="651378"/>
        </a:xfrm>
        <a:prstGeom prst="rect">
          <a:avLst/>
        </a:prstGeom>
      </xdr:spPr>
    </xdr:pic>
    <xdr:clientData/>
  </xdr:oneCellAnchor>
  <xdr:oneCellAnchor>
    <xdr:from>
      <xdr:col>0</xdr:col>
      <xdr:colOff>179183</xdr:colOff>
      <xdr:row>2</xdr:row>
      <xdr:rowOff>28292</xdr:rowOff>
    </xdr:from>
    <xdr:ext cx="339357" cy="339505"/>
    <xdr:pic>
      <xdr:nvPicPr>
        <xdr:cNvPr id="3" name="Graphic 2" descr="Pyramid with levels">
          <a:hlinkClick xmlns:r="http://schemas.openxmlformats.org/officeDocument/2006/relationships" r:id="rId1"/>
          <a:extLst>
            <a:ext uri="{FF2B5EF4-FFF2-40B4-BE49-F238E27FC236}">
              <a16:creationId xmlns:a16="http://schemas.microsoft.com/office/drawing/2014/main" id="{3F504734-DB4A-4A41-BAC9-61B1B250296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9183" y="1066517"/>
          <a:ext cx="339357" cy="339505"/>
        </a:xfrm>
        <a:prstGeom prst="rect">
          <a:avLst/>
        </a:prstGeom>
      </xdr:spPr>
    </xdr:pic>
    <xdr:clientData/>
  </xdr:oneCellAnchor>
  <xdr:oneCellAnchor>
    <xdr:from>
      <xdr:col>0</xdr:col>
      <xdr:colOff>142969</xdr:colOff>
      <xdr:row>8</xdr:row>
      <xdr:rowOff>274999</xdr:rowOff>
    </xdr:from>
    <xdr:ext cx="339357" cy="339505"/>
    <xdr:pic>
      <xdr:nvPicPr>
        <xdr:cNvPr id="4" name="Graphic 3" descr="Pyramid with levels">
          <a:hlinkClick xmlns:r="http://schemas.openxmlformats.org/officeDocument/2006/relationships" r:id="rId1"/>
          <a:extLst>
            <a:ext uri="{FF2B5EF4-FFF2-40B4-BE49-F238E27FC236}">
              <a16:creationId xmlns:a16="http://schemas.microsoft.com/office/drawing/2014/main" id="{4BF8F58D-CD27-4FC7-829A-BDA0F5971A9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42969" y="4104049"/>
          <a:ext cx="339357" cy="339505"/>
        </a:xfrm>
        <a:prstGeom prst="rect">
          <a:avLst/>
        </a:prstGeom>
      </xdr:spPr>
    </xdr:pic>
    <xdr:clientData/>
  </xdr:oneCellAnchor>
  <xdr:oneCellAnchor>
    <xdr:from>
      <xdr:col>0</xdr:col>
      <xdr:colOff>144478</xdr:colOff>
      <xdr:row>13</xdr:row>
      <xdr:rowOff>257647</xdr:rowOff>
    </xdr:from>
    <xdr:ext cx="339357" cy="339505"/>
    <xdr:pic>
      <xdr:nvPicPr>
        <xdr:cNvPr id="5" name="Graphic 4" descr="Pyramid with levels">
          <a:hlinkClick xmlns:r="http://schemas.openxmlformats.org/officeDocument/2006/relationships" r:id="rId1"/>
          <a:extLst>
            <a:ext uri="{FF2B5EF4-FFF2-40B4-BE49-F238E27FC236}">
              <a16:creationId xmlns:a16="http://schemas.microsoft.com/office/drawing/2014/main" id="{B22823AA-41FB-4616-B5C3-9114C580568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44478" y="6648922"/>
          <a:ext cx="339357" cy="339505"/>
        </a:xfrm>
        <a:prstGeom prst="rect">
          <a:avLst/>
        </a:prstGeom>
      </xdr:spPr>
    </xdr:pic>
    <xdr:clientData/>
  </xdr:oneCellAnchor>
  <xdr:oneCellAnchor>
    <xdr:from>
      <xdr:col>0</xdr:col>
      <xdr:colOff>122599</xdr:colOff>
      <xdr:row>18</xdr:row>
      <xdr:rowOff>37723</xdr:rowOff>
    </xdr:from>
    <xdr:ext cx="339357" cy="339505"/>
    <xdr:pic>
      <xdr:nvPicPr>
        <xdr:cNvPr id="6" name="Graphic 5" descr="Pyramid with levels">
          <a:hlinkClick xmlns:r="http://schemas.openxmlformats.org/officeDocument/2006/relationships" r:id="rId1"/>
          <a:extLst>
            <a:ext uri="{FF2B5EF4-FFF2-40B4-BE49-F238E27FC236}">
              <a16:creationId xmlns:a16="http://schemas.microsoft.com/office/drawing/2014/main" id="{0DFBC022-911B-4AA3-8742-9AFCFFD2186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22599" y="9000748"/>
          <a:ext cx="339357" cy="339505"/>
        </a:xfrm>
        <a:prstGeom prst="rect">
          <a:avLst/>
        </a:prstGeom>
      </xdr:spPr>
    </xdr:pic>
    <xdr:clientData/>
  </xdr:oneCellAnchor>
  <xdr:twoCellAnchor editAs="oneCell">
    <xdr:from>
      <xdr:col>4</xdr:col>
      <xdr:colOff>1772970</xdr:colOff>
      <xdr:row>0</xdr:row>
      <xdr:rowOff>94307</xdr:rowOff>
    </xdr:from>
    <xdr:to>
      <xdr:col>4</xdr:col>
      <xdr:colOff>2156257</xdr:colOff>
      <xdr:row>0</xdr:row>
      <xdr:rowOff>475307</xdr:rowOff>
    </xdr:to>
    <xdr:pic>
      <xdr:nvPicPr>
        <xdr:cNvPr id="7" name="Graphic 6" descr="House">
          <a:hlinkClick xmlns:r="http://schemas.openxmlformats.org/officeDocument/2006/relationships" r:id="rId4"/>
          <a:extLst>
            <a:ext uri="{FF2B5EF4-FFF2-40B4-BE49-F238E27FC236}">
              <a16:creationId xmlns:a16="http://schemas.microsoft.com/office/drawing/2014/main" id="{F237D635-EFC2-4D03-9729-AE5F0EA64191}"/>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3734554" y="94307"/>
          <a:ext cx="383287" cy="381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38100</xdr:colOff>
      <xdr:row>1</xdr:row>
      <xdr:rowOff>66675</xdr:rowOff>
    </xdr:to>
    <xdr:pic>
      <xdr:nvPicPr>
        <xdr:cNvPr id="2" name="Graphic 1" descr="Pyramid with levels">
          <a:hlinkClick xmlns:r="http://schemas.openxmlformats.org/officeDocument/2006/relationships" r:id="rId1"/>
          <a:extLst>
            <a:ext uri="{FF2B5EF4-FFF2-40B4-BE49-F238E27FC236}">
              <a16:creationId xmlns:a16="http://schemas.microsoft.com/office/drawing/2014/main" id="{37F3EE21-F953-414F-8D0A-3AEE9ADB6AC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723900" cy="647700"/>
        </a:xfrm>
        <a:prstGeom prst="rect">
          <a:avLst/>
        </a:prstGeom>
      </xdr:spPr>
    </xdr:pic>
    <xdr:clientData/>
  </xdr:twoCellAnchor>
  <xdr:twoCellAnchor editAs="oneCell">
    <xdr:from>
      <xdr:col>0</xdr:col>
      <xdr:colOff>0</xdr:colOff>
      <xdr:row>0</xdr:row>
      <xdr:rowOff>0</xdr:rowOff>
    </xdr:from>
    <xdr:to>
      <xdr:col>1</xdr:col>
      <xdr:colOff>38100</xdr:colOff>
      <xdr:row>1</xdr:row>
      <xdr:rowOff>66675</xdr:rowOff>
    </xdr:to>
    <xdr:pic>
      <xdr:nvPicPr>
        <xdr:cNvPr id="3" name="Graphic 2" descr="Pyramid with levels">
          <a:hlinkClick xmlns:r="http://schemas.openxmlformats.org/officeDocument/2006/relationships" r:id="rId1"/>
          <a:extLst>
            <a:ext uri="{FF2B5EF4-FFF2-40B4-BE49-F238E27FC236}">
              <a16:creationId xmlns:a16="http://schemas.microsoft.com/office/drawing/2014/main" id="{E49052D5-085F-4A2B-8B52-DD168CAF5DB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723900" cy="647700"/>
        </a:xfrm>
        <a:prstGeom prst="rect">
          <a:avLst/>
        </a:prstGeom>
      </xdr:spPr>
    </xdr:pic>
    <xdr:clientData/>
  </xdr:twoCellAnchor>
  <xdr:twoCellAnchor editAs="oneCell">
    <xdr:from>
      <xdr:col>0</xdr:col>
      <xdr:colOff>171450</xdr:colOff>
      <xdr:row>2</xdr:row>
      <xdr:rowOff>104776</xdr:rowOff>
    </xdr:from>
    <xdr:to>
      <xdr:col>0</xdr:col>
      <xdr:colOff>476117</xdr:colOff>
      <xdr:row>2</xdr:row>
      <xdr:rowOff>409576</xdr:rowOff>
    </xdr:to>
    <xdr:pic>
      <xdr:nvPicPr>
        <xdr:cNvPr id="4" name="Graphic 3" descr="Pyramid with levels">
          <a:hlinkClick xmlns:r="http://schemas.openxmlformats.org/officeDocument/2006/relationships" r:id="rId1"/>
          <a:extLst>
            <a:ext uri="{FF2B5EF4-FFF2-40B4-BE49-F238E27FC236}">
              <a16:creationId xmlns:a16="http://schemas.microsoft.com/office/drawing/2014/main" id="{A2570496-A5C9-4D0F-BFE1-F4C4B954D25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450" y="1143001"/>
          <a:ext cx="304667" cy="304800"/>
        </a:xfrm>
        <a:prstGeom prst="rect">
          <a:avLst/>
        </a:prstGeom>
      </xdr:spPr>
    </xdr:pic>
    <xdr:clientData/>
  </xdr:twoCellAnchor>
  <xdr:twoCellAnchor editAs="oneCell">
    <xdr:from>
      <xdr:col>0</xdr:col>
      <xdr:colOff>171450</xdr:colOff>
      <xdr:row>7</xdr:row>
      <xdr:rowOff>123826</xdr:rowOff>
    </xdr:from>
    <xdr:to>
      <xdr:col>0</xdr:col>
      <xdr:colOff>476117</xdr:colOff>
      <xdr:row>7</xdr:row>
      <xdr:rowOff>428626</xdr:rowOff>
    </xdr:to>
    <xdr:pic>
      <xdr:nvPicPr>
        <xdr:cNvPr id="5" name="Graphic 4" descr="Pyramid with levels">
          <a:hlinkClick xmlns:r="http://schemas.openxmlformats.org/officeDocument/2006/relationships" r:id="rId1"/>
          <a:extLst>
            <a:ext uri="{FF2B5EF4-FFF2-40B4-BE49-F238E27FC236}">
              <a16:creationId xmlns:a16="http://schemas.microsoft.com/office/drawing/2014/main" id="{650DB0A4-39AF-4BEE-A963-9559C71A0E9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450" y="3448051"/>
          <a:ext cx="304667" cy="304800"/>
        </a:xfrm>
        <a:prstGeom prst="rect">
          <a:avLst/>
        </a:prstGeom>
      </xdr:spPr>
    </xdr:pic>
    <xdr:clientData/>
  </xdr:twoCellAnchor>
  <xdr:twoCellAnchor editAs="oneCell">
    <xdr:from>
      <xdr:col>0</xdr:col>
      <xdr:colOff>152400</xdr:colOff>
      <xdr:row>12</xdr:row>
      <xdr:rowOff>133351</xdr:rowOff>
    </xdr:from>
    <xdr:to>
      <xdr:col>0</xdr:col>
      <xdr:colOff>457067</xdr:colOff>
      <xdr:row>12</xdr:row>
      <xdr:rowOff>438151</xdr:rowOff>
    </xdr:to>
    <xdr:pic>
      <xdr:nvPicPr>
        <xdr:cNvPr id="6" name="Graphic 5" descr="Pyramid with levels">
          <a:hlinkClick xmlns:r="http://schemas.openxmlformats.org/officeDocument/2006/relationships" r:id="rId1"/>
          <a:extLst>
            <a:ext uri="{FF2B5EF4-FFF2-40B4-BE49-F238E27FC236}">
              <a16:creationId xmlns:a16="http://schemas.microsoft.com/office/drawing/2014/main" id="{0E324B56-3A31-4E51-87EA-83B10ECF790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52400" y="5743576"/>
          <a:ext cx="304667" cy="304800"/>
        </a:xfrm>
        <a:prstGeom prst="rect">
          <a:avLst/>
        </a:prstGeom>
      </xdr:spPr>
    </xdr:pic>
    <xdr:clientData/>
  </xdr:twoCellAnchor>
  <xdr:twoCellAnchor editAs="oneCell">
    <xdr:from>
      <xdr:col>0</xdr:col>
      <xdr:colOff>152400</xdr:colOff>
      <xdr:row>17</xdr:row>
      <xdr:rowOff>123826</xdr:rowOff>
    </xdr:from>
    <xdr:to>
      <xdr:col>0</xdr:col>
      <xdr:colOff>457067</xdr:colOff>
      <xdr:row>17</xdr:row>
      <xdr:rowOff>428626</xdr:rowOff>
    </xdr:to>
    <xdr:pic>
      <xdr:nvPicPr>
        <xdr:cNvPr id="7" name="Graphic 6" descr="Pyramid with levels">
          <a:hlinkClick xmlns:r="http://schemas.openxmlformats.org/officeDocument/2006/relationships" r:id="rId1"/>
          <a:extLst>
            <a:ext uri="{FF2B5EF4-FFF2-40B4-BE49-F238E27FC236}">
              <a16:creationId xmlns:a16="http://schemas.microsoft.com/office/drawing/2014/main" id="{8D01DCC6-E920-4482-BD2D-3F1F685CE22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52400" y="8020051"/>
          <a:ext cx="304667" cy="304800"/>
        </a:xfrm>
        <a:prstGeom prst="rect">
          <a:avLst/>
        </a:prstGeom>
      </xdr:spPr>
    </xdr:pic>
    <xdr:clientData/>
  </xdr:twoCellAnchor>
  <xdr:twoCellAnchor editAs="oneCell">
    <xdr:from>
      <xdr:col>0</xdr:col>
      <xdr:colOff>190500</xdr:colOff>
      <xdr:row>22</xdr:row>
      <xdr:rowOff>114301</xdr:rowOff>
    </xdr:from>
    <xdr:to>
      <xdr:col>0</xdr:col>
      <xdr:colOff>495167</xdr:colOff>
      <xdr:row>22</xdr:row>
      <xdr:rowOff>419101</xdr:rowOff>
    </xdr:to>
    <xdr:pic>
      <xdr:nvPicPr>
        <xdr:cNvPr id="8" name="Graphic 7" descr="Pyramid with levels">
          <a:hlinkClick xmlns:r="http://schemas.openxmlformats.org/officeDocument/2006/relationships" r:id="rId1"/>
          <a:extLst>
            <a:ext uri="{FF2B5EF4-FFF2-40B4-BE49-F238E27FC236}">
              <a16:creationId xmlns:a16="http://schemas.microsoft.com/office/drawing/2014/main" id="{68634B82-D646-4416-B908-D303804A050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90500" y="10296526"/>
          <a:ext cx="304667" cy="304800"/>
        </a:xfrm>
        <a:prstGeom prst="rect">
          <a:avLst/>
        </a:prstGeom>
      </xdr:spPr>
    </xdr:pic>
    <xdr:clientData/>
  </xdr:twoCellAnchor>
  <xdr:oneCellAnchor>
    <xdr:from>
      <xdr:col>0</xdr:col>
      <xdr:colOff>190500</xdr:colOff>
      <xdr:row>27</xdr:row>
      <xdr:rowOff>114301</xdr:rowOff>
    </xdr:from>
    <xdr:ext cx="304667" cy="304800"/>
    <xdr:pic>
      <xdr:nvPicPr>
        <xdr:cNvPr id="9" name="Graphic 8" descr="Pyramid with levels">
          <a:hlinkClick xmlns:r="http://schemas.openxmlformats.org/officeDocument/2006/relationships" r:id="rId1"/>
          <a:extLst>
            <a:ext uri="{FF2B5EF4-FFF2-40B4-BE49-F238E27FC236}">
              <a16:creationId xmlns:a16="http://schemas.microsoft.com/office/drawing/2014/main" id="{AE31F962-3628-441F-AAA1-2641BE56E3A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90500" y="12582526"/>
          <a:ext cx="304667" cy="304800"/>
        </a:xfrm>
        <a:prstGeom prst="rect">
          <a:avLst/>
        </a:prstGeom>
      </xdr:spPr>
    </xdr:pic>
    <xdr:clientData/>
  </xdr:oneCellAnchor>
  <xdr:twoCellAnchor editAs="oneCell">
    <xdr:from>
      <xdr:col>4</xdr:col>
      <xdr:colOff>1228725</xdr:colOff>
      <xdr:row>0</xdr:row>
      <xdr:rowOff>95250</xdr:rowOff>
    </xdr:from>
    <xdr:to>
      <xdr:col>4</xdr:col>
      <xdr:colOff>1612012</xdr:colOff>
      <xdr:row>0</xdr:row>
      <xdr:rowOff>476250</xdr:rowOff>
    </xdr:to>
    <xdr:pic>
      <xdr:nvPicPr>
        <xdr:cNvPr id="10" name="Graphic 9" descr="House">
          <a:hlinkClick xmlns:r="http://schemas.openxmlformats.org/officeDocument/2006/relationships" r:id="rId4"/>
          <a:extLst>
            <a:ext uri="{FF2B5EF4-FFF2-40B4-BE49-F238E27FC236}">
              <a16:creationId xmlns:a16="http://schemas.microsoft.com/office/drawing/2014/main" id="{4A3CD211-FC46-4BFD-8463-C243635AE51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3276600" y="95250"/>
          <a:ext cx="383287" cy="381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647700" cy="647700"/>
    <xdr:pic>
      <xdr:nvPicPr>
        <xdr:cNvPr id="2" name="Graphic 1" descr="Pyramid with levels">
          <a:hlinkClick xmlns:r="http://schemas.openxmlformats.org/officeDocument/2006/relationships" r:id="rId1"/>
          <a:extLst>
            <a:ext uri="{FF2B5EF4-FFF2-40B4-BE49-F238E27FC236}">
              <a16:creationId xmlns:a16="http://schemas.microsoft.com/office/drawing/2014/main" id="{CB38C296-958F-4B11-862C-A0A1615A958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0</xdr:colOff>
      <xdr:row>0</xdr:row>
      <xdr:rowOff>0</xdr:rowOff>
    </xdr:from>
    <xdr:ext cx="647700" cy="647700"/>
    <xdr:pic>
      <xdr:nvPicPr>
        <xdr:cNvPr id="3" name="Graphic 2" descr="Pyramid with levels">
          <a:hlinkClick xmlns:r="http://schemas.openxmlformats.org/officeDocument/2006/relationships" r:id="rId1"/>
          <a:extLst>
            <a:ext uri="{FF2B5EF4-FFF2-40B4-BE49-F238E27FC236}">
              <a16:creationId xmlns:a16="http://schemas.microsoft.com/office/drawing/2014/main" id="{98D4A46D-1A4C-4C4B-B17E-15C3650031D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133350</xdr:colOff>
      <xdr:row>2</xdr:row>
      <xdr:rowOff>95250</xdr:rowOff>
    </xdr:from>
    <xdr:ext cx="304667" cy="304800"/>
    <xdr:pic>
      <xdr:nvPicPr>
        <xdr:cNvPr id="4" name="Graphic 3" descr="Pyramid with levels">
          <a:hlinkClick xmlns:r="http://schemas.openxmlformats.org/officeDocument/2006/relationships" r:id="rId1"/>
          <a:extLst>
            <a:ext uri="{FF2B5EF4-FFF2-40B4-BE49-F238E27FC236}">
              <a16:creationId xmlns:a16="http://schemas.microsoft.com/office/drawing/2014/main" id="{7CE2804F-F124-4E03-855D-54F29947BC1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33350" y="1133475"/>
          <a:ext cx="304667" cy="304800"/>
        </a:xfrm>
        <a:prstGeom prst="rect">
          <a:avLst/>
        </a:prstGeom>
      </xdr:spPr>
    </xdr:pic>
    <xdr:clientData/>
  </xdr:oneCellAnchor>
  <xdr:oneCellAnchor>
    <xdr:from>
      <xdr:col>0</xdr:col>
      <xdr:colOff>180975</xdr:colOff>
      <xdr:row>7</xdr:row>
      <xdr:rowOff>114300</xdr:rowOff>
    </xdr:from>
    <xdr:ext cx="304667" cy="304800"/>
    <xdr:pic>
      <xdr:nvPicPr>
        <xdr:cNvPr id="5" name="Graphic 4" descr="Pyramid with levels">
          <a:hlinkClick xmlns:r="http://schemas.openxmlformats.org/officeDocument/2006/relationships" r:id="rId1"/>
          <a:extLst>
            <a:ext uri="{FF2B5EF4-FFF2-40B4-BE49-F238E27FC236}">
              <a16:creationId xmlns:a16="http://schemas.microsoft.com/office/drawing/2014/main" id="{1659FD97-D904-42A9-9E6B-19FDA323F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80975" y="3438525"/>
          <a:ext cx="304667" cy="304800"/>
        </a:xfrm>
        <a:prstGeom prst="rect">
          <a:avLst/>
        </a:prstGeom>
      </xdr:spPr>
    </xdr:pic>
    <xdr:clientData/>
  </xdr:oneCellAnchor>
  <xdr:oneCellAnchor>
    <xdr:from>
      <xdr:col>0</xdr:col>
      <xdr:colOff>190500</xdr:colOff>
      <xdr:row>12</xdr:row>
      <xdr:rowOff>114300</xdr:rowOff>
    </xdr:from>
    <xdr:ext cx="304667" cy="304800"/>
    <xdr:pic>
      <xdr:nvPicPr>
        <xdr:cNvPr id="6" name="Graphic 5" descr="Pyramid with levels">
          <a:hlinkClick xmlns:r="http://schemas.openxmlformats.org/officeDocument/2006/relationships" r:id="rId1"/>
          <a:extLst>
            <a:ext uri="{FF2B5EF4-FFF2-40B4-BE49-F238E27FC236}">
              <a16:creationId xmlns:a16="http://schemas.microsoft.com/office/drawing/2014/main" id="{B7EB42DB-E19C-4D24-B3B3-A8F60B2A3D8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90500" y="5724525"/>
          <a:ext cx="304667" cy="304800"/>
        </a:xfrm>
        <a:prstGeom prst="rect">
          <a:avLst/>
        </a:prstGeom>
      </xdr:spPr>
    </xdr:pic>
    <xdr:clientData/>
  </xdr:oneCellAnchor>
  <xdr:twoCellAnchor editAs="oneCell">
    <xdr:from>
      <xdr:col>4</xdr:col>
      <xdr:colOff>1828800</xdr:colOff>
      <xdr:row>0</xdr:row>
      <xdr:rowOff>95250</xdr:rowOff>
    </xdr:from>
    <xdr:to>
      <xdr:col>4</xdr:col>
      <xdr:colOff>2212087</xdr:colOff>
      <xdr:row>0</xdr:row>
      <xdr:rowOff>476250</xdr:rowOff>
    </xdr:to>
    <xdr:pic>
      <xdr:nvPicPr>
        <xdr:cNvPr id="7" name="Graphic 6" descr="House">
          <a:hlinkClick xmlns:r="http://schemas.openxmlformats.org/officeDocument/2006/relationships" r:id="rId4"/>
          <a:extLst>
            <a:ext uri="{FF2B5EF4-FFF2-40B4-BE49-F238E27FC236}">
              <a16:creationId xmlns:a16="http://schemas.microsoft.com/office/drawing/2014/main" id="{B1FC63E3-69AD-437B-90C1-409A557B4405}"/>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3867150" y="95250"/>
          <a:ext cx="383287" cy="381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647700" cy="647700"/>
    <xdr:pic>
      <xdr:nvPicPr>
        <xdr:cNvPr id="2" name="Graphic 1" descr="Pyramid with levels">
          <a:hlinkClick xmlns:r="http://schemas.openxmlformats.org/officeDocument/2006/relationships" r:id="rId1"/>
          <a:extLst>
            <a:ext uri="{FF2B5EF4-FFF2-40B4-BE49-F238E27FC236}">
              <a16:creationId xmlns:a16="http://schemas.microsoft.com/office/drawing/2014/main" id="{A7E83721-48F5-48D5-AAEF-240703198FB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0</xdr:colOff>
      <xdr:row>0</xdr:row>
      <xdr:rowOff>0</xdr:rowOff>
    </xdr:from>
    <xdr:ext cx="647700" cy="647700"/>
    <xdr:pic>
      <xdr:nvPicPr>
        <xdr:cNvPr id="3" name="Graphic 2" descr="Pyramid with levels">
          <a:hlinkClick xmlns:r="http://schemas.openxmlformats.org/officeDocument/2006/relationships" r:id="rId1"/>
          <a:extLst>
            <a:ext uri="{FF2B5EF4-FFF2-40B4-BE49-F238E27FC236}">
              <a16:creationId xmlns:a16="http://schemas.microsoft.com/office/drawing/2014/main" id="{69833A9C-A868-4580-9335-3AE9CCFE2F3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133350</xdr:colOff>
      <xdr:row>2</xdr:row>
      <xdr:rowOff>95250</xdr:rowOff>
    </xdr:from>
    <xdr:ext cx="304667" cy="304800"/>
    <xdr:pic>
      <xdr:nvPicPr>
        <xdr:cNvPr id="4" name="Graphic 3" descr="Pyramid with levels">
          <a:hlinkClick xmlns:r="http://schemas.openxmlformats.org/officeDocument/2006/relationships" r:id="rId1"/>
          <a:extLst>
            <a:ext uri="{FF2B5EF4-FFF2-40B4-BE49-F238E27FC236}">
              <a16:creationId xmlns:a16="http://schemas.microsoft.com/office/drawing/2014/main" id="{D3E03A4C-8141-4493-B5AB-922F5858AF1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33350" y="1133475"/>
          <a:ext cx="304667" cy="304800"/>
        </a:xfrm>
        <a:prstGeom prst="rect">
          <a:avLst/>
        </a:prstGeom>
      </xdr:spPr>
    </xdr:pic>
    <xdr:clientData/>
  </xdr:oneCellAnchor>
  <xdr:oneCellAnchor>
    <xdr:from>
      <xdr:col>0</xdr:col>
      <xdr:colOff>180975</xdr:colOff>
      <xdr:row>7</xdr:row>
      <xdr:rowOff>114300</xdr:rowOff>
    </xdr:from>
    <xdr:ext cx="304667" cy="304800"/>
    <xdr:pic>
      <xdr:nvPicPr>
        <xdr:cNvPr id="5" name="Graphic 4" descr="Pyramid with levels">
          <a:hlinkClick xmlns:r="http://schemas.openxmlformats.org/officeDocument/2006/relationships" r:id="rId1"/>
          <a:extLst>
            <a:ext uri="{FF2B5EF4-FFF2-40B4-BE49-F238E27FC236}">
              <a16:creationId xmlns:a16="http://schemas.microsoft.com/office/drawing/2014/main" id="{3F5E998A-8BBC-4BAF-85E0-60653583A23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80975" y="3733800"/>
          <a:ext cx="304667" cy="304800"/>
        </a:xfrm>
        <a:prstGeom prst="rect">
          <a:avLst/>
        </a:prstGeom>
      </xdr:spPr>
    </xdr:pic>
    <xdr:clientData/>
  </xdr:oneCellAnchor>
  <xdr:oneCellAnchor>
    <xdr:from>
      <xdr:col>0</xdr:col>
      <xdr:colOff>190500</xdr:colOff>
      <xdr:row>12</xdr:row>
      <xdr:rowOff>114300</xdr:rowOff>
    </xdr:from>
    <xdr:ext cx="304667" cy="304800"/>
    <xdr:pic>
      <xdr:nvPicPr>
        <xdr:cNvPr id="6" name="Graphic 5" descr="Pyramid with levels">
          <a:hlinkClick xmlns:r="http://schemas.openxmlformats.org/officeDocument/2006/relationships" r:id="rId1"/>
          <a:extLst>
            <a:ext uri="{FF2B5EF4-FFF2-40B4-BE49-F238E27FC236}">
              <a16:creationId xmlns:a16="http://schemas.microsoft.com/office/drawing/2014/main" id="{119032DD-4100-4F53-9534-2765B023D3A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90500" y="6019800"/>
          <a:ext cx="304667" cy="304800"/>
        </a:xfrm>
        <a:prstGeom prst="rect">
          <a:avLst/>
        </a:prstGeom>
      </xdr:spPr>
    </xdr:pic>
    <xdr:clientData/>
  </xdr:oneCellAnchor>
  <xdr:oneCellAnchor>
    <xdr:from>
      <xdr:col>0</xdr:col>
      <xdr:colOff>190500</xdr:colOff>
      <xdr:row>17</xdr:row>
      <xdr:rowOff>114300</xdr:rowOff>
    </xdr:from>
    <xdr:ext cx="304667" cy="304800"/>
    <xdr:pic>
      <xdr:nvPicPr>
        <xdr:cNvPr id="7" name="Graphic 6" descr="Pyramid with levels">
          <a:hlinkClick xmlns:r="http://schemas.openxmlformats.org/officeDocument/2006/relationships" r:id="rId1"/>
          <a:extLst>
            <a:ext uri="{FF2B5EF4-FFF2-40B4-BE49-F238E27FC236}">
              <a16:creationId xmlns:a16="http://schemas.microsoft.com/office/drawing/2014/main" id="{A8DBE99B-B886-4B26-9852-05D5347844F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90500" y="8305800"/>
          <a:ext cx="304667" cy="304800"/>
        </a:xfrm>
        <a:prstGeom prst="rect">
          <a:avLst/>
        </a:prstGeom>
      </xdr:spPr>
    </xdr:pic>
    <xdr:clientData/>
  </xdr:oneCellAnchor>
  <xdr:twoCellAnchor editAs="oneCell">
    <xdr:from>
      <xdr:col>3</xdr:col>
      <xdr:colOff>390525</xdr:colOff>
      <xdr:row>0</xdr:row>
      <xdr:rowOff>95250</xdr:rowOff>
    </xdr:from>
    <xdr:to>
      <xdr:col>4</xdr:col>
      <xdr:colOff>164212</xdr:colOff>
      <xdr:row>0</xdr:row>
      <xdr:rowOff>476250</xdr:rowOff>
    </xdr:to>
    <xdr:pic>
      <xdr:nvPicPr>
        <xdr:cNvPr id="8" name="Graphic 7" descr="House">
          <a:hlinkClick xmlns:r="http://schemas.openxmlformats.org/officeDocument/2006/relationships" r:id="rId4"/>
          <a:extLst>
            <a:ext uri="{FF2B5EF4-FFF2-40B4-BE49-F238E27FC236}">
              <a16:creationId xmlns:a16="http://schemas.microsoft.com/office/drawing/2014/main" id="{52B6FEEC-EBCD-4027-8DFE-440191B561C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1819275" y="95250"/>
          <a:ext cx="383287" cy="381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647700" cy="647700"/>
    <xdr:pic>
      <xdr:nvPicPr>
        <xdr:cNvPr id="2" name="Graphic 1" descr="Pyramid with levels">
          <a:hlinkClick xmlns:r="http://schemas.openxmlformats.org/officeDocument/2006/relationships" r:id="rId1"/>
          <a:extLst>
            <a:ext uri="{FF2B5EF4-FFF2-40B4-BE49-F238E27FC236}">
              <a16:creationId xmlns:a16="http://schemas.microsoft.com/office/drawing/2014/main" id="{53B178A1-D316-4BB6-8B3B-63C9CFC1A14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0</xdr:colOff>
      <xdr:row>0</xdr:row>
      <xdr:rowOff>0</xdr:rowOff>
    </xdr:from>
    <xdr:ext cx="647700" cy="647700"/>
    <xdr:pic>
      <xdr:nvPicPr>
        <xdr:cNvPr id="3" name="Graphic 2" descr="Pyramid with levels">
          <a:hlinkClick xmlns:r="http://schemas.openxmlformats.org/officeDocument/2006/relationships" r:id="rId1"/>
          <a:extLst>
            <a:ext uri="{FF2B5EF4-FFF2-40B4-BE49-F238E27FC236}">
              <a16:creationId xmlns:a16="http://schemas.microsoft.com/office/drawing/2014/main" id="{214A5FDA-DAE1-47F0-9F81-7766953EBEF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171450</xdr:colOff>
      <xdr:row>2</xdr:row>
      <xdr:rowOff>104775</xdr:rowOff>
    </xdr:from>
    <xdr:ext cx="304667" cy="304800"/>
    <xdr:pic>
      <xdr:nvPicPr>
        <xdr:cNvPr id="4" name="Graphic 3" descr="Pyramid with levels">
          <a:hlinkClick xmlns:r="http://schemas.openxmlformats.org/officeDocument/2006/relationships" r:id="rId1"/>
          <a:extLst>
            <a:ext uri="{FF2B5EF4-FFF2-40B4-BE49-F238E27FC236}">
              <a16:creationId xmlns:a16="http://schemas.microsoft.com/office/drawing/2014/main" id="{60148C64-C867-43AA-9111-A53A10FA515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450" y="1143000"/>
          <a:ext cx="304667" cy="304800"/>
        </a:xfrm>
        <a:prstGeom prst="rect">
          <a:avLst/>
        </a:prstGeom>
      </xdr:spPr>
    </xdr:pic>
    <xdr:clientData/>
  </xdr:oneCellAnchor>
  <xdr:oneCellAnchor>
    <xdr:from>
      <xdr:col>0</xdr:col>
      <xdr:colOff>161925</xdr:colOff>
      <xdr:row>7</xdr:row>
      <xdr:rowOff>114300</xdr:rowOff>
    </xdr:from>
    <xdr:ext cx="304667" cy="304800"/>
    <xdr:pic>
      <xdr:nvPicPr>
        <xdr:cNvPr id="5" name="Graphic 4" descr="Pyramid with levels">
          <a:hlinkClick xmlns:r="http://schemas.openxmlformats.org/officeDocument/2006/relationships" r:id="rId1"/>
          <a:extLst>
            <a:ext uri="{FF2B5EF4-FFF2-40B4-BE49-F238E27FC236}">
              <a16:creationId xmlns:a16="http://schemas.microsoft.com/office/drawing/2014/main" id="{18BDF23A-BAEB-46E0-89A1-5306E4AB348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61925" y="3438525"/>
          <a:ext cx="304667" cy="304800"/>
        </a:xfrm>
        <a:prstGeom prst="rect">
          <a:avLst/>
        </a:prstGeom>
      </xdr:spPr>
    </xdr:pic>
    <xdr:clientData/>
  </xdr:oneCellAnchor>
  <xdr:oneCellAnchor>
    <xdr:from>
      <xdr:col>0</xdr:col>
      <xdr:colOff>190500</xdr:colOff>
      <xdr:row>12</xdr:row>
      <xdr:rowOff>276225</xdr:rowOff>
    </xdr:from>
    <xdr:ext cx="304667" cy="304800"/>
    <xdr:pic>
      <xdr:nvPicPr>
        <xdr:cNvPr id="6" name="Graphic 5" descr="Pyramid with levels">
          <a:hlinkClick xmlns:r="http://schemas.openxmlformats.org/officeDocument/2006/relationships" r:id="rId1"/>
          <a:extLst>
            <a:ext uri="{FF2B5EF4-FFF2-40B4-BE49-F238E27FC236}">
              <a16:creationId xmlns:a16="http://schemas.microsoft.com/office/drawing/2014/main" id="{7236F568-EF89-46B3-85A3-09FB3EE5605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90500" y="5886450"/>
          <a:ext cx="304667" cy="304800"/>
        </a:xfrm>
        <a:prstGeom prst="rect">
          <a:avLst/>
        </a:prstGeom>
      </xdr:spPr>
    </xdr:pic>
    <xdr:clientData/>
  </xdr:oneCellAnchor>
  <xdr:oneCellAnchor>
    <xdr:from>
      <xdr:col>0</xdr:col>
      <xdr:colOff>190500</xdr:colOff>
      <xdr:row>17</xdr:row>
      <xdr:rowOff>85725</xdr:rowOff>
    </xdr:from>
    <xdr:ext cx="304667" cy="304800"/>
    <xdr:pic>
      <xdr:nvPicPr>
        <xdr:cNvPr id="7" name="Graphic 6" descr="Pyramid with levels">
          <a:hlinkClick xmlns:r="http://schemas.openxmlformats.org/officeDocument/2006/relationships" r:id="rId1"/>
          <a:extLst>
            <a:ext uri="{FF2B5EF4-FFF2-40B4-BE49-F238E27FC236}">
              <a16:creationId xmlns:a16="http://schemas.microsoft.com/office/drawing/2014/main" id="{814A3B4E-B762-4599-A0BF-E456D9D9048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90500" y="8229600"/>
          <a:ext cx="304667" cy="304800"/>
        </a:xfrm>
        <a:prstGeom prst="rect">
          <a:avLst/>
        </a:prstGeom>
      </xdr:spPr>
    </xdr:pic>
    <xdr:clientData/>
  </xdr:oneCellAnchor>
  <xdr:oneCellAnchor>
    <xdr:from>
      <xdr:col>0</xdr:col>
      <xdr:colOff>171450</xdr:colOff>
      <xdr:row>22</xdr:row>
      <xdr:rowOff>123825</xdr:rowOff>
    </xdr:from>
    <xdr:ext cx="304667" cy="304800"/>
    <xdr:pic>
      <xdr:nvPicPr>
        <xdr:cNvPr id="8" name="Graphic 7" descr="Pyramid with levels">
          <a:hlinkClick xmlns:r="http://schemas.openxmlformats.org/officeDocument/2006/relationships" r:id="rId1"/>
          <a:extLst>
            <a:ext uri="{FF2B5EF4-FFF2-40B4-BE49-F238E27FC236}">
              <a16:creationId xmlns:a16="http://schemas.microsoft.com/office/drawing/2014/main" id="{ED5CE122-0F5F-4BFC-9014-46A41AA7540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450" y="10553700"/>
          <a:ext cx="304667" cy="304800"/>
        </a:xfrm>
        <a:prstGeom prst="rect">
          <a:avLst/>
        </a:prstGeom>
      </xdr:spPr>
    </xdr:pic>
    <xdr:clientData/>
  </xdr:oneCellAnchor>
  <xdr:oneCellAnchor>
    <xdr:from>
      <xdr:col>0</xdr:col>
      <xdr:colOff>171450</xdr:colOff>
      <xdr:row>27</xdr:row>
      <xdr:rowOff>85725</xdr:rowOff>
    </xdr:from>
    <xdr:ext cx="304667" cy="304800"/>
    <xdr:pic>
      <xdr:nvPicPr>
        <xdr:cNvPr id="9" name="Graphic 8" descr="Pyramid with levels">
          <a:hlinkClick xmlns:r="http://schemas.openxmlformats.org/officeDocument/2006/relationships" r:id="rId1"/>
          <a:extLst>
            <a:ext uri="{FF2B5EF4-FFF2-40B4-BE49-F238E27FC236}">
              <a16:creationId xmlns:a16="http://schemas.microsoft.com/office/drawing/2014/main" id="{A1529C98-0195-4DEA-B952-5B44CDA28F6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450" y="12801600"/>
          <a:ext cx="304667" cy="304800"/>
        </a:xfrm>
        <a:prstGeom prst="rect">
          <a:avLst/>
        </a:prstGeom>
      </xdr:spPr>
    </xdr:pic>
    <xdr:clientData/>
  </xdr:oneCellAnchor>
  <xdr:oneCellAnchor>
    <xdr:from>
      <xdr:col>0</xdr:col>
      <xdr:colOff>152400</xdr:colOff>
      <xdr:row>47</xdr:row>
      <xdr:rowOff>104775</xdr:rowOff>
    </xdr:from>
    <xdr:ext cx="304667" cy="304800"/>
    <xdr:pic>
      <xdr:nvPicPr>
        <xdr:cNvPr id="10" name="Graphic 9" descr="Pyramid with levels">
          <a:hlinkClick xmlns:r="http://schemas.openxmlformats.org/officeDocument/2006/relationships" r:id="rId1"/>
          <a:extLst>
            <a:ext uri="{FF2B5EF4-FFF2-40B4-BE49-F238E27FC236}">
              <a16:creationId xmlns:a16="http://schemas.microsoft.com/office/drawing/2014/main" id="{D955B969-EEC5-40F3-B783-E9B35351E52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52400" y="21964650"/>
          <a:ext cx="304667" cy="304800"/>
        </a:xfrm>
        <a:prstGeom prst="rect">
          <a:avLst/>
        </a:prstGeom>
      </xdr:spPr>
    </xdr:pic>
    <xdr:clientData/>
  </xdr:oneCellAnchor>
  <xdr:oneCellAnchor>
    <xdr:from>
      <xdr:col>0</xdr:col>
      <xdr:colOff>171450</xdr:colOff>
      <xdr:row>52</xdr:row>
      <xdr:rowOff>123825</xdr:rowOff>
    </xdr:from>
    <xdr:ext cx="304667" cy="304800"/>
    <xdr:pic>
      <xdr:nvPicPr>
        <xdr:cNvPr id="11" name="Graphic 10" descr="Pyramid with levels">
          <a:hlinkClick xmlns:r="http://schemas.openxmlformats.org/officeDocument/2006/relationships" r:id="rId1"/>
          <a:extLst>
            <a:ext uri="{FF2B5EF4-FFF2-40B4-BE49-F238E27FC236}">
              <a16:creationId xmlns:a16="http://schemas.microsoft.com/office/drawing/2014/main" id="{5B49D522-390F-4A0B-8E63-14C9B077BDE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450" y="24269700"/>
          <a:ext cx="304667" cy="304800"/>
        </a:xfrm>
        <a:prstGeom prst="rect">
          <a:avLst/>
        </a:prstGeom>
      </xdr:spPr>
    </xdr:pic>
    <xdr:clientData/>
  </xdr:oneCellAnchor>
  <xdr:oneCellAnchor>
    <xdr:from>
      <xdr:col>0</xdr:col>
      <xdr:colOff>228600</xdr:colOff>
      <xdr:row>57</xdr:row>
      <xdr:rowOff>85725</xdr:rowOff>
    </xdr:from>
    <xdr:ext cx="304667" cy="304800"/>
    <xdr:pic>
      <xdr:nvPicPr>
        <xdr:cNvPr id="12" name="Graphic 11" descr="Pyramid with levels">
          <a:hlinkClick xmlns:r="http://schemas.openxmlformats.org/officeDocument/2006/relationships" r:id="rId1"/>
          <a:extLst>
            <a:ext uri="{FF2B5EF4-FFF2-40B4-BE49-F238E27FC236}">
              <a16:creationId xmlns:a16="http://schemas.microsoft.com/office/drawing/2014/main" id="{91F5022C-C358-44E9-B2D4-243D3AC60CA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28600" y="26517600"/>
          <a:ext cx="304667" cy="304800"/>
        </a:xfrm>
        <a:prstGeom prst="rect">
          <a:avLst/>
        </a:prstGeom>
      </xdr:spPr>
    </xdr:pic>
    <xdr:clientData/>
  </xdr:oneCellAnchor>
  <xdr:oneCellAnchor>
    <xdr:from>
      <xdr:col>0</xdr:col>
      <xdr:colOff>200025</xdr:colOff>
      <xdr:row>62</xdr:row>
      <xdr:rowOff>104775</xdr:rowOff>
    </xdr:from>
    <xdr:ext cx="304667" cy="304800"/>
    <xdr:pic>
      <xdr:nvPicPr>
        <xdr:cNvPr id="13" name="Graphic 12" descr="Pyramid with levels">
          <a:hlinkClick xmlns:r="http://schemas.openxmlformats.org/officeDocument/2006/relationships" r:id="rId1"/>
          <a:extLst>
            <a:ext uri="{FF2B5EF4-FFF2-40B4-BE49-F238E27FC236}">
              <a16:creationId xmlns:a16="http://schemas.microsoft.com/office/drawing/2014/main" id="{7C29707E-8639-4778-9A31-BCBA3D6CBC2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0025" y="28822650"/>
          <a:ext cx="304667" cy="304800"/>
        </a:xfrm>
        <a:prstGeom prst="rect">
          <a:avLst/>
        </a:prstGeom>
      </xdr:spPr>
    </xdr:pic>
    <xdr:clientData/>
  </xdr:oneCellAnchor>
  <xdr:oneCellAnchor>
    <xdr:from>
      <xdr:col>0</xdr:col>
      <xdr:colOff>190500</xdr:colOff>
      <xdr:row>67</xdr:row>
      <xdr:rowOff>104775</xdr:rowOff>
    </xdr:from>
    <xdr:ext cx="304667" cy="304800"/>
    <xdr:pic>
      <xdr:nvPicPr>
        <xdr:cNvPr id="14" name="Graphic 13" descr="Pyramid with levels">
          <a:hlinkClick xmlns:r="http://schemas.openxmlformats.org/officeDocument/2006/relationships" r:id="rId1"/>
          <a:extLst>
            <a:ext uri="{FF2B5EF4-FFF2-40B4-BE49-F238E27FC236}">
              <a16:creationId xmlns:a16="http://schemas.microsoft.com/office/drawing/2014/main" id="{C168A8CC-3D2F-4C02-9DA4-EE93140393D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90500" y="31108650"/>
          <a:ext cx="304667" cy="304800"/>
        </a:xfrm>
        <a:prstGeom prst="rect">
          <a:avLst/>
        </a:prstGeom>
      </xdr:spPr>
    </xdr:pic>
    <xdr:clientData/>
  </xdr:oneCellAnchor>
  <xdr:oneCellAnchor>
    <xdr:from>
      <xdr:col>0</xdr:col>
      <xdr:colOff>152400</xdr:colOff>
      <xdr:row>72</xdr:row>
      <xdr:rowOff>133350</xdr:rowOff>
    </xdr:from>
    <xdr:ext cx="304667" cy="304800"/>
    <xdr:pic>
      <xdr:nvPicPr>
        <xdr:cNvPr id="15" name="Graphic 14" descr="Pyramid with levels">
          <a:hlinkClick xmlns:r="http://schemas.openxmlformats.org/officeDocument/2006/relationships" r:id="rId1"/>
          <a:extLst>
            <a:ext uri="{FF2B5EF4-FFF2-40B4-BE49-F238E27FC236}">
              <a16:creationId xmlns:a16="http://schemas.microsoft.com/office/drawing/2014/main" id="{AF9CCD09-0911-4E51-A504-5A81A3D6903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52400" y="33423225"/>
          <a:ext cx="304667" cy="304800"/>
        </a:xfrm>
        <a:prstGeom prst="rect">
          <a:avLst/>
        </a:prstGeom>
      </xdr:spPr>
    </xdr:pic>
    <xdr:clientData/>
  </xdr:oneCellAnchor>
  <xdr:oneCellAnchor>
    <xdr:from>
      <xdr:col>0</xdr:col>
      <xdr:colOff>171450</xdr:colOff>
      <xdr:row>77</xdr:row>
      <xdr:rowOff>104775</xdr:rowOff>
    </xdr:from>
    <xdr:ext cx="304667" cy="304800"/>
    <xdr:pic>
      <xdr:nvPicPr>
        <xdr:cNvPr id="16" name="Graphic 15" descr="Pyramid with levels">
          <a:hlinkClick xmlns:r="http://schemas.openxmlformats.org/officeDocument/2006/relationships" r:id="rId1"/>
          <a:extLst>
            <a:ext uri="{FF2B5EF4-FFF2-40B4-BE49-F238E27FC236}">
              <a16:creationId xmlns:a16="http://schemas.microsoft.com/office/drawing/2014/main" id="{D113D6A0-25EA-4261-AF5E-14FDE5FC0CE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450" y="35680650"/>
          <a:ext cx="304667" cy="304800"/>
        </a:xfrm>
        <a:prstGeom prst="rect">
          <a:avLst/>
        </a:prstGeom>
      </xdr:spPr>
    </xdr:pic>
    <xdr:clientData/>
  </xdr:oneCellAnchor>
  <xdr:oneCellAnchor>
    <xdr:from>
      <xdr:col>0</xdr:col>
      <xdr:colOff>171450</xdr:colOff>
      <xdr:row>82</xdr:row>
      <xdr:rowOff>114300</xdr:rowOff>
    </xdr:from>
    <xdr:ext cx="304667" cy="304800"/>
    <xdr:pic>
      <xdr:nvPicPr>
        <xdr:cNvPr id="17" name="Graphic 16" descr="Pyramid with levels">
          <a:hlinkClick xmlns:r="http://schemas.openxmlformats.org/officeDocument/2006/relationships" r:id="rId1"/>
          <a:extLst>
            <a:ext uri="{FF2B5EF4-FFF2-40B4-BE49-F238E27FC236}">
              <a16:creationId xmlns:a16="http://schemas.microsoft.com/office/drawing/2014/main" id="{04BF1692-F48D-4C42-854A-5AEAC9CEDFE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450" y="37976175"/>
          <a:ext cx="304667" cy="304800"/>
        </a:xfrm>
        <a:prstGeom prst="rect">
          <a:avLst/>
        </a:prstGeom>
      </xdr:spPr>
    </xdr:pic>
    <xdr:clientData/>
  </xdr:oneCellAnchor>
  <xdr:oneCellAnchor>
    <xdr:from>
      <xdr:col>0</xdr:col>
      <xdr:colOff>180975</xdr:colOff>
      <xdr:row>42</xdr:row>
      <xdr:rowOff>123825</xdr:rowOff>
    </xdr:from>
    <xdr:ext cx="304667" cy="304800"/>
    <xdr:pic>
      <xdr:nvPicPr>
        <xdr:cNvPr id="18" name="Graphic 17" descr="Pyramid with levels">
          <a:hlinkClick xmlns:r="http://schemas.openxmlformats.org/officeDocument/2006/relationships" r:id="rId1"/>
          <a:extLst>
            <a:ext uri="{FF2B5EF4-FFF2-40B4-BE49-F238E27FC236}">
              <a16:creationId xmlns:a16="http://schemas.microsoft.com/office/drawing/2014/main" id="{043FDC4F-184D-4F4B-AAEE-898D20D6156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80975" y="19697700"/>
          <a:ext cx="304667" cy="304800"/>
        </a:xfrm>
        <a:prstGeom prst="rect">
          <a:avLst/>
        </a:prstGeom>
      </xdr:spPr>
    </xdr:pic>
    <xdr:clientData/>
  </xdr:oneCellAnchor>
  <xdr:oneCellAnchor>
    <xdr:from>
      <xdr:col>0</xdr:col>
      <xdr:colOff>152400</xdr:colOff>
      <xdr:row>37</xdr:row>
      <xdr:rowOff>133350</xdr:rowOff>
    </xdr:from>
    <xdr:ext cx="304667" cy="304800"/>
    <xdr:pic>
      <xdr:nvPicPr>
        <xdr:cNvPr id="19" name="Graphic 18" descr="Pyramid with levels">
          <a:hlinkClick xmlns:r="http://schemas.openxmlformats.org/officeDocument/2006/relationships" r:id="rId1"/>
          <a:extLst>
            <a:ext uri="{FF2B5EF4-FFF2-40B4-BE49-F238E27FC236}">
              <a16:creationId xmlns:a16="http://schemas.microsoft.com/office/drawing/2014/main" id="{142BE718-D528-416E-9369-38A50FC3EE3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52400" y="17421225"/>
          <a:ext cx="304667" cy="304800"/>
        </a:xfrm>
        <a:prstGeom prst="rect">
          <a:avLst/>
        </a:prstGeom>
      </xdr:spPr>
    </xdr:pic>
    <xdr:clientData/>
  </xdr:oneCellAnchor>
  <xdr:oneCellAnchor>
    <xdr:from>
      <xdr:col>0</xdr:col>
      <xdr:colOff>161925</xdr:colOff>
      <xdr:row>32</xdr:row>
      <xdr:rowOff>114300</xdr:rowOff>
    </xdr:from>
    <xdr:ext cx="304667" cy="304800"/>
    <xdr:pic>
      <xdr:nvPicPr>
        <xdr:cNvPr id="20" name="Graphic 19" descr="Pyramid with levels">
          <a:hlinkClick xmlns:r="http://schemas.openxmlformats.org/officeDocument/2006/relationships" r:id="rId1"/>
          <a:extLst>
            <a:ext uri="{FF2B5EF4-FFF2-40B4-BE49-F238E27FC236}">
              <a16:creationId xmlns:a16="http://schemas.microsoft.com/office/drawing/2014/main" id="{EFD32547-0B2B-4F2E-B335-322822BED5B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61925" y="15116175"/>
          <a:ext cx="304667" cy="304800"/>
        </a:xfrm>
        <a:prstGeom prst="rect">
          <a:avLst/>
        </a:prstGeom>
      </xdr:spPr>
    </xdr:pic>
    <xdr:clientData/>
  </xdr:oneCellAnchor>
  <xdr:twoCellAnchor editAs="oneCell">
    <xdr:from>
      <xdr:col>4</xdr:col>
      <xdr:colOff>1152525</xdr:colOff>
      <xdr:row>0</xdr:row>
      <xdr:rowOff>114300</xdr:rowOff>
    </xdr:from>
    <xdr:to>
      <xdr:col>4</xdr:col>
      <xdr:colOff>1528192</xdr:colOff>
      <xdr:row>0</xdr:row>
      <xdr:rowOff>495300</xdr:rowOff>
    </xdr:to>
    <xdr:pic>
      <xdr:nvPicPr>
        <xdr:cNvPr id="21" name="Graphic 20" descr="House">
          <a:hlinkClick xmlns:r="http://schemas.openxmlformats.org/officeDocument/2006/relationships" r:id="rId4"/>
          <a:extLst>
            <a:ext uri="{FF2B5EF4-FFF2-40B4-BE49-F238E27FC236}">
              <a16:creationId xmlns:a16="http://schemas.microsoft.com/office/drawing/2014/main" id="{CB01EC21-EADD-46F3-B918-A4EA583743C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3162300" y="114300"/>
          <a:ext cx="383287" cy="381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647700" cy="647700"/>
    <xdr:pic>
      <xdr:nvPicPr>
        <xdr:cNvPr id="2" name="Graphic 1" descr="Pyramid with levels">
          <a:hlinkClick xmlns:r="http://schemas.openxmlformats.org/officeDocument/2006/relationships" r:id="rId1"/>
          <a:extLst>
            <a:ext uri="{FF2B5EF4-FFF2-40B4-BE49-F238E27FC236}">
              <a16:creationId xmlns:a16="http://schemas.microsoft.com/office/drawing/2014/main" id="{019B4BBB-0F20-48C5-A9DF-F442284E220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0</xdr:colOff>
      <xdr:row>0</xdr:row>
      <xdr:rowOff>0</xdr:rowOff>
    </xdr:from>
    <xdr:ext cx="647700" cy="647700"/>
    <xdr:pic>
      <xdr:nvPicPr>
        <xdr:cNvPr id="3" name="Graphic 2" descr="Pyramid with levels">
          <a:hlinkClick xmlns:r="http://schemas.openxmlformats.org/officeDocument/2006/relationships" r:id="rId1"/>
          <a:extLst>
            <a:ext uri="{FF2B5EF4-FFF2-40B4-BE49-F238E27FC236}">
              <a16:creationId xmlns:a16="http://schemas.microsoft.com/office/drawing/2014/main" id="{74FB8F14-02AF-4624-BE0F-6D4627ED17C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152400</xdr:colOff>
      <xdr:row>2</xdr:row>
      <xdr:rowOff>114300</xdr:rowOff>
    </xdr:from>
    <xdr:ext cx="304667" cy="304800"/>
    <xdr:pic>
      <xdr:nvPicPr>
        <xdr:cNvPr id="4" name="Graphic 3" descr="Pyramid with levels">
          <a:hlinkClick xmlns:r="http://schemas.openxmlformats.org/officeDocument/2006/relationships" r:id="rId1"/>
          <a:extLst>
            <a:ext uri="{FF2B5EF4-FFF2-40B4-BE49-F238E27FC236}">
              <a16:creationId xmlns:a16="http://schemas.microsoft.com/office/drawing/2014/main" id="{3050F441-9740-4D2F-8A11-FB1E0F6BE1B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52400" y="1152525"/>
          <a:ext cx="304667" cy="304800"/>
        </a:xfrm>
        <a:prstGeom prst="rect">
          <a:avLst/>
        </a:prstGeom>
      </xdr:spPr>
    </xdr:pic>
    <xdr:clientData/>
  </xdr:oneCellAnchor>
  <xdr:oneCellAnchor>
    <xdr:from>
      <xdr:col>0</xdr:col>
      <xdr:colOff>142875</xdr:colOff>
      <xdr:row>7</xdr:row>
      <xdr:rowOff>95250</xdr:rowOff>
    </xdr:from>
    <xdr:ext cx="304667" cy="304800"/>
    <xdr:pic>
      <xdr:nvPicPr>
        <xdr:cNvPr id="5" name="Graphic 4" descr="Pyramid with levels">
          <a:hlinkClick xmlns:r="http://schemas.openxmlformats.org/officeDocument/2006/relationships" r:id="rId1"/>
          <a:extLst>
            <a:ext uri="{FF2B5EF4-FFF2-40B4-BE49-F238E27FC236}">
              <a16:creationId xmlns:a16="http://schemas.microsoft.com/office/drawing/2014/main" id="{B3B8E9F2-67CF-428C-BC26-9AD72238FAA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42875" y="3419475"/>
          <a:ext cx="304667" cy="304800"/>
        </a:xfrm>
        <a:prstGeom prst="rect">
          <a:avLst/>
        </a:prstGeom>
      </xdr:spPr>
    </xdr:pic>
    <xdr:clientData/>
  </xdr:oneCellAnchor>
  <xdr:oneCellAnchor>
    <xdr:from>
      <xdr:col>0</xdr:col>
      <xdr:colOff>133350</xdr:colOff>
      <xdr:row>12</xdr:row>
      <xdr:rowOff>85725</xdr:rowOff>
    </xdr:from>
    <xdr:ext cx="304667" cy="304800"/>
    <xdr:pic>
      <xdr:nvPicPr>
        <xdr:cNvPr id="6" name="Graphic 5" descr="Pyramid with levels">
          <a:hlinkClick xmlns:r="http://schemas.openxmlformats.org/officeDocument/2006/relationships" r:id="rId1"/>
          <a:extLst>
            <a:ext uri="{FF2B5EF4-FFF2-40B4-BE49-F238E27FC236}">
              <a16:creationId xmlns:a16="http://schemas.microsoft.com/office/drawing/2014/main" id="{BD55B5B9-F84C-45B4-AC1C-8CEF043E6DD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33350" y="5695950"/>
          <a:ext cx="304667" cy="304800"/>
        </a:xfrm>
        <a:prstGeom prst="rect">
          <a:avLst/>
        </a:prstGeom>
      </xdr:spPr>
    </xdr:pic>
    <xdr:clientData/>
  </xdr:oneCellAnchor>
  <xdr:oneCellAnchor>
    <xdr:from>
      <xdr:col>0</xdr:col>
      <xdr:colOff>190500</xdr:colOff>
      <xdr:row>17</xdr:row>
      <xdr:rowOff>114300</xdr:rowOff>
    </xdr:from>
    <xdr:ext cx="304667" cy="304800"/>
    <xdr:pic>
      <xdr:nvPicPr>
        <xdr:cNvPr id="7" name="Graphic 6" descr="Pyramid with levels">
          <a:hlinkClick xmlns:r="http://schemas.openxmlformats.org/officeDocument/2006/relationships" r:id="rId1"/>
          <a:extLst>
            <a:ext uri="{FF2B5EF4-FFF2-40B4-BE49-F238E27FC236}">
              <a16:creationId xmlns:a16="http://schemas.microsoft.com/office/drawing/2014/main" id="{4C6683E8-B2AA-447B-9F3B-F6C4C8A9759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90500" y="8010525"/>
          <a:ext cx="304667" cy="304800"/>
        </a:xfrm>
        <a:prstGeom prst="rect">
          <a:avLst/>
        </a:prstGeom>
      </xdr:spPr>
    </xdr:pic>
    <xdr:clientData/>
  </xdr:oneCellAnchor>
  <xdr:oneCellAnchor>
    <xdr:from>
      <xdr:col>0</xdr:col>
      <xdr:colOff>133350</xdr:colOff>
      <xdr:row>22</xdr:row>
      <xdr:rowOff>85725</xdr:rowOff>
    </xdr:from>
    <xdr:ext cx="304667" cy="304800"/>
    <xdr:pic>
      <xdr:nvPicPr>
        <xdr:cNvPr id="8" name="Graphic 7" descr="Pyramid with levels">
          <a:hlinkClick xmlns:r="http://schemas.openxmlformats.org/officeDocument/2006/relationships" r:id="rId1"/>
          <a:extLst>
            <a:ext uri="{FF2B5EF4-FFF2-40B4-BE49-F238E27FC236}">
              <a16:creationId xmlns:a16="http://schemas.microsoft.com/office/drawing/2014/main" id="{251DB9F5-6CA5-445F-A748-CF6A25164C2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33350" y="10267950"/>
          <a:ext cx="304667" cy="304800"/>
        </a:xfrm>
        <a:prstGeom prst="rect">
          <a:avLst/>
        </a:prstGeom>
      </xdr:spPr>
    </xdr:pic>
    <xdr:clientData/>
  </xdr:oneCellAnchor>
  <xdr:oneCellAnchor>
    <xdr:from>
      <xdr:col>0</xdr:col>
      <xdr:colOff>190500</xdr:colOff>
      <xdr:row>27</xdr:row>
      <xdr:rowOff>66675</xdr:rowOff>
    </xdr:from>
    <xdr:ext cx="304667" cy="304800"/>
    <xdr:pic>
      <xdr:nvPicPr>
        <xdr:cNvPr id="9" name="Graphic 8" descr="Pyramid with levels">
          <a:hlinkClick xmlns:r="http://schemas.openxmlformats.org/officeDocument/2006/relationships" r:id="rId1"/>
          <a:extLst>
            <a:ext uri="{FF2B5EF4-FFF2-40B4-BE49-F238E27FC236}">
              <a16:creationId xmlns:a16="http://schemas.microsoft.com/office/drawing/2014/main" id="{66133988-AFA3-4E24-86E7-F830E9F7941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90500" y="12534900"/>
          <a:ext cx="304667" cy="304800"/>
        </a:xfrm>
        <a:prstGeom prst="rect">
          <a:avLst/>
        </a:prstGeom>
      </xdr:spPr>
    </xdr:pic>
    <xdr:clientData/>
  </xdr:oneCellAnchor>
  <xdr:oneCellAnchor>
    <xdr:from>
      <xdr:col>0</xdr:col>
      <xdr:colOff>200025</xdr:colOff>
      <xdr:row>32</xdr:row>
      <xdr:rowOff>85725</xdr:rowOff>
    </xdr:from>
    <xdr:ext cx="304667" cy="304800"/>
    <xdr:pic>
      <xdr:nvPicPr>
        <xdr:cNvPr id="10" name="Graphic 9" descr="Pyramid with levels">
          <a:hlinkClick xmlns:r="http://schemas.openxmlformats.org/officeDocument/2006/relationships" r:id="rId1"/>
          <a:extLst>
            <a:ext uri="{FF2B5EF4-FFF2-40B4-BE49-F238E27FC236}">
              <a16:creationId xmlns:a16="http://schemas.microsoft.com/office/drawing/2014/main" id="{7D27A130-C2F0-431C-9D29-00BB79C4A3D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0025" y="14839950"/>
          <a:ext cx="304667" cy="304800"/>
        </a:xfrm>
        <a:prstGeom prst="rect">
          <a:avLst/>
        </a:prstGeom>
      </xdr:spPr>
    </xdr:pic>
    <xdr:clientData/>
  </xdr:oneCellAnchor>
  <xdr:oneCellAnchor>
    <xdr:from>
      <xdr:col>0</xdr:col>
      <xdr:colOff>180975</xdr:colOff>
      <xdr:row>37</xdr:row>
      <xdr:rowOff>85725</xdr:rowOff>
    </xdr:from>
    <xdr:ext cx="304667" cy="304800"/>
    <xdr:pic>
      <xdr:nvPicPr>
        <xdr:cNvPr id="11" name="Graphic 10" descr="Pyramid with levels">
          <a:hlinkClick xmlns:r="http://schemas.openxmlformats.org/officeDocument/2006/relationships" r:id="rId1"/>
          <a:extLst>
            <a:ext uri="{FF2B5EF4-FFF2-40B4-BE49-F238E27FC236}">
              <a16:creationId xmlns:a16="http://schemas.microsoft.com/office/drawing/2014/main" id="{D9DEE0B9-968B-455C-AFAD-B1080A5C6BB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80975" y="17125950"/>
          <a:ext cx="304667" cy="304800"/>
        </a:xfrm>
        <a:prstGeom prst="rect">
          <a:avLst/>
        </a:prstGeom>
      </xdr:spPr>
    </xdr:pic>
    <xdr:clientData/>
  </xdr:oneCellAnchor>
  <xdr:oneCellAnchor>
    <xdr:from>
      <xdr:col>0</xdr:col>
      <xdr:colOff>142875</xdr:colOff>
      <xdr:row>42</xdr:row>
      <xdr:rowOff>95250</xdr:rowOff>
    </xdr:from>
    <xdr:ext cx="304667" cy="304800"/>
    <xdr:pic>
      <xdr:nvPicPr>
        <xdr:cNvPr id="12" name="Graphic 11" descr="Pyramid with levels">
          <a:hlinkClick xmlns:r="http://schemas.openxmlformats.org/officeDocument/2006/relationships" r:id="rId1"/>
          <a:extLst>
            <a:ext uri="{FF2B5EF4-FFF2-40B4-BE49-F238E27FC236}">
              <a16:creationId xmlns:a16="http://schemas.microsoft.com/office/drawing/2014/main" id="{2CA75D6D-4B11-4E8B-899F-16F955A129E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42875" y="19421475"/>
          <a:ext cx="304667" cy="304800"/>
        </a:xfrm>
        <a:prstGeom prst="rect">
          <a:avLst/>
        </a:prstGeom>
      </xdr:spPr>
    </xdr:pic>
    <xdr:clientData/>
  </xdr:oneCellAnchor>
  <xdr:oneCellAnchor>
    <xdr:from>
      <xdr:col>0</xdr:col>
      <xdr:colOff>180975</xdr:colOff>
      <xdr:row>47</xdr:row>
      <xdr:rowOff>104775</xdr:rowOff>
    </xdr:from>
    <xdr:ext cx="304667" cy="304800"/>
    <xdr:pic>
      <xdr:nvPicPr>
        <xdr:cNvPr id="13" name="Graphic 12" descr="Pyramid with levels">
          <a:hlinkClick xmlns:r="http://schemas.openxmlformats.org/officeDocument/2006/relationships" r:id="rId1"/>
          <a:extLst>
            <a:ext uri="{FF2B5EF4-FFF2-40B4-BE49-F238E27FC236}">
              <a16:creationId xmlns:a16="http://schemas.microsoft.com/office/drawing/2014/main" id="{61B1A2D2-4FFB-411C-924C-F50FA2FCF91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80975" y="21717000"/>
          <a:ext cx="304667" cy="304800"/>
        </a:xfrm>
        <a:prstGeom prst="rect">
          <a:avLst/>
        </a:prstGeom>
      </xdr:spPr>
    </xdr:pic>
    <xdr:clientData/>
  </xdr:oneCellAnchor>
  <xdr:oneCellAnchor>
    <xdr:from>
      <xdr:col>0</xdr:col>
      <xdr:colOff>200025</xdr:colOff>
      <xdr:row>52</xdr:row>
      <xdr:rowOff>104775</xdr:rowOff>
    </xdr:from>
    <xdr:ext cx="304667" cy="304800"/>
    <xdr:pic>
      <xdr:nvPicPr>
        <xdr:cNvPr id="14" name="Graphic 13" descr="Pyramid with levels">
          <a:hlinkClick xmlns:r="http://schemas.openxmlformats.org/officeDocument/2006/relationships" r:id="rId1"/>
          <a:extLst>
            <a:ext uri="{FF2B5EF4-FFF2-40B4-BE49-F238E27FC236}">
              <a16:creationId xmlns:a16="http://schemas.microsoft.com/office/drawing/2014/main" id="{6E967DA0-5C63-4245-9868-1705FBD7DE9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0025" y="24003000"/>
          <a:ext cx="304667" cy="304800"/>
        </a:xfrm>
        <a:prstGeom prst="rect">
          <a:avLst/>
        </a:prstGeom>
      </xdr:spPr>
    </xdr:pic>
    <xdr:clientData/>
  </xdr:oneCellAnchor>
  <xdr:twoCellAnchor editAs="oneCell">
    <xdr:from>
      <xdr:col>4</xdr:col>
      <xdr:colOff>2183781</xdr:colOff>
      <xdr:row>0</xdr:row>
      <xdr:rowOff>116159</xdr:rowOff>
    </xdr:from>
    <xdr:to>
      <xdr:col>4</xdr:col>
      <xdr:colOff>2567068</xdr:colOff>
      <xdr:row>0</xdr:row>
      <xdr:rowOff>497159</xdr:rowOff>
    </xdr:to>
    <xdr:pic>
      <xdr:nvPicPr>
        <xdr:cNvPr id="15" name="Graphic 14" descr="House">
          <a:hlinkClick xmlns:r="http://schemas.openxmlformats.org/officeDocument/2006/relationships" r:id="rId4"/>
          <a:extLst>
            <a:ext uri="{FF2B5EF4-FFF2-40B4-BE49-F238E27FC236}">
              <a16:creationId xmlns:a16="http://schemas.microsoft.com/office/drawing/2014/main" id="{124BC794-46B7-4B50-88CB-DF0D0D25D13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4158476" y="116159"/>
          <a:ext cx="383287" cy="381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1571625</xdr:colOff>
      <xdr:row>0</xdr:row>
      <xdr:rowOff>0</xdr:rowOff>
    </xdr:from>
    <xdr:to>
      <xdr:col>1</xdr:col>
      <xdr:colOff>1954912</xdr:colOff>
      <xdr:row>0</xdr:row>
      <xdr:rowOff>381000</xdr:rowOff>
    </xdr:to>
    <xdr:pic>
      <xdr:nvPicPr>
        <xdr:cNvPr id="2" name="Graphic 1" descr="House">
          <a:hlinkClick xmlns:r="http://schemas.openxmlformats.org/officeDocument/2006/relationships" r:id="rId1"/>
          <a:extLst>
            <a:ext uri="{FF2B5EF4-FFF2-40B4-BE49-F238E27FC236}">
              <a16:creationId xmlns:a16="http://schemas.microsoft.com/office/drawing/2014/main" id="{77BC2588-847E-40DD-824F-0944C662DE8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4500" y="0"/>
          <a:ext cx="383287" cy="381000"/>
        </a:xfrm>
        <a:prstGeom prst="rect">
          <a:avLst/>
        </a:prstGeom>
      </xdr:spPr>
    </xdr:pic>
    <xdr:clientData/>
  </xdr:twoCellAnchor>
  <xdr:twoCellAnchor>
    <xdr:from>
      <xdr:col>1</xdr:col>
      <xdr:colOff>0</xdr:colOff>
      <xdr:row>145</xdr:row>
      <xdr:rowOff>0</xdr:rowOff>
    </xdr:from>
    <xdr:to>
      <xdr:col>1</xdr:col>
      <xdr:colOff>2125872</xdr:colOff>
      <xdr:row>150</xdr:row>
      <xdr:rowOff>149773</xdr:rowOff>
    </xdr:to>
    <xdr:sp macro="" textlink="">
      <xdr:nvSpPr>
        <xdr:cNvPr id="3" name="Rectangle 2">
          <a:extLst>
            <a:ext uri="{FF2B5EF4-FFF2-40B4-BE49-F238E27FC236}">
              <a16:creationId xmlns:a16="http://schemas.microsoft.com/office/drawing/2014/main" id="{8CBCCDB5-541F-4763-BD59-4B092A83F9DF}"/>
            </a:ext>
          </a:extLst>
        </xdr:cNvPr>
        <xdr:cNvSpPr/>
      </xdr:nvSpPr>
      <xdr:spPr>
        <a:xfrm>
          <a:off x="142875" y="65903475"/>
          <a:ext cx="2125872" cy="110227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2023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647700" cy="647700"/>
    <xdr:pic>
      <xdr:nvPicPr>
        <xdr:cNvPr id="2" name="Graphic 1" descr="Pyramid with levels">
          <a:hlinkClick xmlns:r="http://schemas.openxmlformats.org/officeDocument/2006/relationships" r:id="rId1"/>
          <a:extLst>
            <a:ext uri="{FF2B5EF4-FFF2-40B4-BE49-F238E27FC236}">
              <a16:creationId xmlns:a16="http://schemas.microsoft.com/office/drawing/2014/main" id="{9279E789-905A-45B5-A373-52B7FB0CE3B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0</xdr:colOff>
      <xdr:row>0</xdr:row>
      <xdr:rowOff>0</xdr:rowOff>
    </xdr:from>
    <xdr:ext cx="647700" cy="647700"/>
    <xdr:pic>
      <xdr:nvPicPr>
        <xdr:cNvPr id="3" name="Graphic 2" descr="Pyramid with levels">
          <a:hlinkClick xmlns:r="http://schemas.openxmlformats.org/officeDocument/2006/relationships" r:id="rId1"/>
          <a:extLst>
            <a:ext uri="{FF2B5EF4-FFF2-40B4-BE49-F238E27FC236}">
              <a16:creationId xmlns:a16="http://schemas.microsoft.com/office/drawing/2014/main" id="{25318D9C-3859-4102-9719-DF722C0D556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114300</xdr:colOff>
      <xdr:row>2</xdr:row>
      <xdr:rowOff>133350</xdr:rowOff>
    </xdr:from>
    <xdr:ext cx="304667" cy="304800"/>
    <xdr:pic>
      <xdr:nvPicPr>
        <xdr:cNvPr id="4" name="Graphic 3" descr="Pyramid with levels">
          <a:hlinkClick xmlns:r="http://schemas.openxmlformats.org/officeDocument/2006/relationships" r:id="rId1"/>
          <a:extLst>
            <a:ext uri="{FF2B5EF4-FFF2-40B4-BE49-F238E27FC236}">
              <a16:creationId xmlns:a16="http://schemas.microsoft.com/office/drawing/2014/main" id="{57AE8771-E959-4A4D-A4A3-68CF6BA94B1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14300" y="1171575"/>
          <a:ext cx="304667" cy="304800"/>
        </a:xfrm>
        <a:prstGeom prst="rect">
          <a:avLst/>
        </a:prstGeom>
      </xdr:spPr>
    </xdr:pic>
    <xdr:clientData/>
  </xdr:oneCellAnchor>
  <xdr:oneCellAnchor>
    <xdr:from>
      <xdr:col>0</xdr:col>
      <xdr:colOff>161925</xdr:colOff>
      <xdr:row>7</xdr:row>
      <xdr:rowOff>104775</xdr:rowOff>
    </xdr:from>
    <xdr:ext cx="304667" cy="304800"/>
    <xdr:pic>
      <xdr:nvPicPr>
        <xdr:cNvPr id="5" name="Graphic 4" descr="Pyramid with levels">
          <a:hlinkClick xmlns:r="http://schemas.openxmlformats.org/officeDocument/2006/relationships" r:id="rId1"/>
          <a:extLst>
            <a:ext uri="{FF2B5EF4-FFF2-40B4-BE49-F238E27FC236}">
              <a16:creationId xmlns:a16="http://schemas.microsoft.com/office/drawing/2014/main" id="{3EAE2C2A-2EC9-4834-B472-B753A40EFE2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61925" y="3429000"/>
          <a:ext cx="304667" cy="304800"/>
        </a:xfrm>
        <a:prstGeom prst="rect">
          <a:avLst/>
        </a:prstGeom>
      </xdr:spPr>
    </xdr:pic>
    <xdr:clientData/>
  </xdr:oneCellAnchor>
  <xdr:oneCellAnchor>
    <xdr:from>
      <xdr:col>0</xdr:col>
      <xdr:colOff>95250</xdr:colOff>
      <xdr:row>12</xdr:row>
      <xdr:rowOff>85725</xdr:rowOff>
    </xdr:from>
    <xdr:ext cx="304667" cy="304800"/>
    <xdr:pic>
      <xdr:nvPicPr>
        <xdr:cNvPr id="6" name="Graphic 5" descr="Pyramid with levels">
          <a:hlinkClick xmlns:r="http://schemas.openxmlformats.org/officeDocument/2006/relationships" r:id="rId1"/>
          <a:extLst>
            <a:ext uri="{FF2B5EF4-FFF2-40B4-BE49-F238E27FC236}">
              <a16:creationId xmlns:a16="http://schemas.microsoft.com/office/drawing/2014/main" id="{7D25F020-FA92-4417-AD45-6F62262037D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95250" y="5695950"/>
          <a:ext cx="304667" cy="304800"/>
        </a:xfrm>
        <a:prstGeom prst="rect">
          <a:avLst/>
        </a:prstGeom>
      </xdr:spPr>
    </xdr:pic>
    <xdr:clientData/>
  </xdr:oneCellAnchor>
  <xdr:twoCellAnchor editAs="oneCell">
    <xdr:from>
      <xdr:col>4</xdr:col>
      <xdr:colOff>847725</xdr:colOff>
      <xdr:row>0</xdr:row>
      <xdr:rowOff>142875</xdr:rowOff>
    </xdr:from>
    <xdr:to>
      <xdr:col>4</xdr:col>
      <xdr:colOff>1231012</xdr:colOff>
      <xdr:row>0</xdr:row>
      <xdr:rowOff>523875</xdr:rowOff>
    </xdr:to>
    <xdr:pic>
      <xdr:nvPicPr>
        <xdr:cNvPr id="7" name="Graphic 6" descr="House">
          <a:hlinkClick xmlns:r="http://schemas.openxmlformats.org/officeDocument/2006/relationships" r:id="rId4"/>
          <a:extLst>
            <a:ext uri="{FF2B5EF4-FFF2-40B4-BE49-F238E27FC236}">
              <a16:creationId xmlns:a16="http://schemas.microsoft.com/office/drawing/2014/main" id="{6979C7E8-3D02-4585-83E0-F6C65CF08C9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2876550" y="142875"/>
          <a:ext cx="383287" cy="381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647700" cy="647700"/>
    <xdr:pic>
      <xdr:nvPicPr>
        <xdr:cNvPr id="2" name="Graphic 1" descr="Pyramid with levels">
          <a:hlinkClick xmlns:r="http://schemas.openxmlformats.org/officeDocument/2006/relationships" r:id="rId1"/>
          <a:extLst>
            <a:ext uri="{FF2B5EF4-FFF2-40B4-BE49-F238E27FC236}">
              <a16:creationId xmlns:a16="http://schemas.microsoft.com/office/drawing/2014/main" id="{4029DEBF-A51D-4127-962E-31B59E9DC52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0</xdr:colOff>
      <xdr:row>0</xdr:row>
      <xdr:rowOff>0</xdr:rowOff>
    </xdr:from>
    <xdr:ext cx="647700" cy="647700"/>
    <xdr:pic>
      <xdr:nvPicPr>
        <xdr:cNvPr id="3" name="Graphic 2" descr="Pyramid with levels">
          <a:hlinkClick xmlns:r="http://schemas.openxmlformats.org/officeDocument/2006/relationships" r:id="rId1"/>
          <a:extLst>
            <a:ext uri="{FF2B5EF4-FFF2-40B4-BE49-F238E27FC236}">
              <a16:creationId xmlns:a16="http://schemas.microsoft.com/office/drawing/2014/main" id="{98D702AE-02D3-474B-AB6A-B1D40357231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123825</xdr:colOff>
      <xdr:row>2</xdr:row>
      <xdr:rowOff>123825</xdr:rowOff>
    </xdr:from>
    <xdr:ext cx="304667" cy="304800"/>
    <xdr:pic>
      <xdr:nvPicPr>
        <xdr:cNvPr id="4" name="Graphic 3" descr="Pyramid with levels">
          <a:hlinkClick xmlns:r="http://schemas.openxmlformats.org/officeDocument/2006/relationships" r:id="rId1"/>
          <a:extLst>
            <a:ext uri="{FF2B5EF4-FFF2-40B4-BE49-F238E27FC236}">
              <a16:creationId xmlns:a16="http://schemas.microsoft.com/office/drawing/2014/main" id="{5AAC3C3C-808F-4EEA-BD71-3DD610B0C8A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23825" y="1162050"/>
          <a:ext cx="304667" cy="304800"/>
        </a:xfrm>
        <a:prstGeom prst="rect">
          <a:avLst/>
        </a:prstGeom>
      </xdr:spPr>
    </xdr:pic>
    <xdr:clientData/>
  </xdr:oneCellAnchor>
  <xdr:oneCellAnchor>
    <xdr:from>
      <xdr:col>0</xdr:col>
      <xdr:colOff>142875</xdr:colOff>
      <xdr:row>7</xdr:row>
      <xdr:rowOff>133350</xdr:rowOff>
    </xdr:from>
    <xdr:ext cx="304667" cy="304800"/>
    <xdr:pic>
      <xdr:nvPicPr>
        <xdr:cNvPr id="5" name="Graphic 4" descr="Pyramid with levels">
          <a:hlinkClick xmlns:r="http://schemas.openxmlformats.org/officeDocument/2006/relationships" r:id="rId1"/>
          <a:extLst>
            <a:ext uri="{FF2B5EF4-FFF2-40B4-BE49-F238E27FC236}">
              <a16:creationId xmlns:a16="http://schemas.microsoft.com/office/drawing/2014/main" id="{B7B61833-B548-44B2-BABE-E5532481BF7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42875" y="3457575"/>
          <a:ext cx="304667" cy="304800"/>
        </a:xfrm>
        <a:prstGeom prst="rect">
          <a:avLst/>
        </a:prstGeom>
      </xdr:spPr>
    </xdr:pic>
    <xdr:clientData/>
  </xdr:oneCellAnchor>
  <xdr:oneCellAnchor>
    <xdr:from>
      <xdr:col>0</xdr:col>
      <xdr:colOff>114300</xdr:colOff>
      <xdr:row>12</xdr:row>
      <xdr:rowOff>114300</xdr:rowOff>
    </xdr:from>
    <xdr:ext cx="304667" cy="304800"/>
    <xdr:pic>
      <xdr:nvPicPr>
        <xdr:cNvPr id="6" name="Graphic 5" descr="Pyramid with levels">
          <a:hlinkClick xmlns:r="http://schemas.openxmlformats.org/officeDocument/2006/relationships" r:id="rId1"/>
          <a:extLst>
            <a:ext uri="{FF2B5EF4-FFF2-40B4-BE49-F238E27FC236}">
              <a16:creationId xmlns:a16="http://schemas.microsoft.com/office/drawing/2014/main" id="{9AC41EA0-254A-4EEB-97B8-E45BE1C4F25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14300" y="5724525"/>
          <a:ext cx="304667" cy="304800"/>
        </a:xfrm>
        <a:prstGeom prst="rect">
          <a:avLst/>
        </a:prstGeom>
      </xdr:spPr>
    </xdr:pic>
    <xdr:clientData/>
  </xdr:oneCellAnchor>
  <xdr:twoCellAnchor editAs="oneCell">
    <xdr:from>
      <xdr:col>5</xdr:col>
      <xdr:colOff>552450</xdr:colOff>
      <xdr:row>0</xdr:row>
      <xdr:rowOff>95250</xdr:rowOff>
    </xdr:from>
    <xdr:to>
      <xdr:col>5</xdr:col>
      <xdr:colOff>935737</xdr:colOff>
      <xdr:row>0</xdr:row>
      <xdr:rowOff>476250</xdr:rowOff>
    </xdr:to>
    <xdr:pic>
      <xdr:nvPicPr>
        <xdr:cNvPr id="7" name="Graphic 6" descr="House">
          <a:hlinkClick xmlns:r="http://schemas.openxmlformats.org/officeDocument/2006/relationships" r:id="rId4"/>
          <a:extLst>
            <a:ext uri="{FF2B5EF4-FFF2-40B4-BE49-F238E27FC236}">
              <a16:creationId xmlns:a16="http://schemas.microsoft.com/office/drawing/2014/main" id="{32FB54D1-35CB-4FED-A898-B8B367A8677C}"/>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4686300" y="95250"/>
          <a:ext cx="383287" cy="381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647700" cy="647700"/>
    <xdr:pic>
      <xdr:nvPicPr>
        <xdr:cNvPr id="2" name="Graphic 1" descr="Pyramid with levels">
          <a:hlinkClick xmlns:r="http://schemas.openxmlformats.org/officeDocument/2006/relationships" r:id="rId1"/>
          <a:extLst>
            <a:ext uri="{FF2B5EF4-FFF2-40B4-BE49-F238E27FC236}">
              <a16:creationId xmlns:a16="http://schemas.microsoft.com/office/drawing/2014/main" id="{03DBB73B-D9ED-444A-8526-85E5C268975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0</xdr:colOff>
      <xdr:row>0</xdr:row>
      <xdr:rowOff>0</xdr:rowOff>
    </xdr:from>
    <xdr:ext cx="647700" cy="647700"/>
    <xdr:pic>
      <xdr:nvPicPr>
        <xdr:cNvPr id="3" name="Graphic 2" descr="Pyramid with levels">
          <a:hlinkClick xmlns:r="http://schemas.openxmlformats.org/officeDocument/2006/relationships" r:id="rId1"/>
          <a:extLst>
            <a:ext uri="{FF2B5EF4-FFF2-40B4-BE49-F238E27FC236}">
              <a16:creationId xmlns:a16="http://schemas.microsoft.com/office/drawing/2014/main" id="{95B5111F-FF87-499D-93F0-04E6C7F1CFB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123825</xdr:colOff>
      <xdr:row>2</xdr:row>
      <xdr:rowOff>133350</xdr:rowOff>
    </xdr:from>
    <xdr:ext cx="304667" cy="304800"/>
    <xdr:pic>
      <xdr:nvPicPr>
        <xdr:cNvPr id="4" name="Graphic 3" descr="Pyramid with levels">
          <a:hlinkClick xmlns:r="http://schemas.openxmlformats.org/officeDocument/2006/relationships" r:id="rId1"/>
          <a:extLst>
            <a:ext uri="{FF2B5EF4-FFF2-40B4-BE49-F238E27FC236}">
              <a16:creationId xmlns:a16="http://schemas.microsoft.com/office/drawing/2014/main" id="{A1FADB09-16EF-461A-A3E3-A8B1D0BC3BF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23825" y="1171575"/>
          <a:ext cx="304667" cy="304800"/>
        </a:xfrm>
        <a:prstGeom prst="rect">
          <a:avLst/>
        </a:prstGeom>
      </xdr:spPr>
    </xdr:pic>
    <xdr:clientData/>
  </xdr:oneCellAnchor>
  <xdr:oneCellAnchor>
    <xdr:from>
      <xdr:col>0</xdr:col>
      <xdr:colOff>133350</xdr:colOff>
      <xdr:row>7</xdr:row>
      <xdr:rowOff>114300</xdr:rowOff>
    </xdr:from>
    <xdr:ext cx="304667" cy="304800"/>
    <xdr:pic>
      <xdr:nvPicPr>
        <xdr:cNvPr id="5" name="Graphic 4" descr="Pyramid with levels">
          <a:hlinkClick xmlns:r="http://schemas.openxmlformats.org/officeDocument/2006/relationships" r:id="rId1"/>
          <a:extLst>
            <a:ext uri="{FF2B5EF4-FFF2-40B4-BE49-F238E27FC236}">
              <a16:creationId xmlns:a16="http://schemas.microsoft.com/office/drawing/2014/main" id="{85067F19-49B1-488F-B016-868D7F7E714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33350" y="3438525"/>
          <a:ext cx="304667" cy="304800"/>
        </a:xfrm>
        <a:prstGeom prst="rect">
          <a:avLst/>
        </a:prstGeom>
      </xdr:spPr>
    </xdr:pic>
    <xdr:clientData/>
  </xdr:oneCellAnchor>
  <xdr:oneCellAnchor>
    <xdr:from>
      <xdr:col>0</xdr:col>
      <xdr:colOff>133350</xdr:colOff>
      <xdr:row>12</xdr:row>
      <xdr:rowOff>104775</xdr:rowOff>
    </xdr:from>
    <xdr:ext cx="304667" cy="304800"/>
    <xdr:pic>
      <xdr:nvPicPr>
        <xdr:cNvPr id="6" name="Graphic 5" descr="Pyramid with levels">
          <a:hlinkClick xmlns:r="http://schemas.openxmlformats.org/officeDocument/2006/relationships" r:id="rId1"/>
          <a:extLst>
            <a:ext uri="{FF2B5EF4-FFF2-40B4-BE49-F238E27FC236}">
              <a16:creationId xmlns:a16="http://schemas.microsoft.com/office/drawing/2014/main" id="{9356724D-2EB0-43B0-B64C-CDBA0B0D3B8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33350" y="5715000"/>
          <a:ext cx="304667" cy="304800"/>
        </a:xfrm>
        <a:prstGeom prst="rect">
          <a:avLst/>
        </a:prstGeom>
      </xdr:spPr>
    </xdr:pic>
    <xdr:clientData/>
  </xdr:oneCellAnchor>
  <xdr:oneCellAnchor>
    <xdr:from>
      <xdr:col>0</xdr:col>
      <xdr:colOff>161925</xdr:colOff>
      <xdr:row>17</xdr:row>
      <xdr:rowOff>123825</xdr:rowOff>
    </xdr:from>
    <xdr:ext cx="304667" cy="304800"/>
    <xdr:pic>
      <xdr:nvPicPr>
        <xdr:cNvPr id="7" name="Graphic 6" descr="Pyramid with levels">
          <a:hlinkClick xmlns:r="http://schemas.openxmlformats.org/officeDocument/2006/relationships" r:id="rId1"/>
          <a:extLst>
            <a:ext uri="{FF2B5EF4-FFF2-40B4-BE49-F238E27FC236}">
              <a16:creationId xmlns:a16="http://schemas.microsoft.com/office/drawing/2014/main" id="{F5B1FE8F-008B-45A9-80E8-B32082E11AF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61925" y="8020050"/>
          <a:ext cx="304667" cy="304800"/>
        </a:xfrm>
        <a:prstGeom prst="rect">
          <a:avLst/>
        </a:prstGeom>
      </xdr:spPr>
    </xdr:pic>
    <xdr:clientData/>
  </xdr:oneCellAnchor>
  <xdr:twoCellAnchor editAs="oneCell">
    <xdr:from>
      <xdr:col>4</xdr:col>
      <xdr:colOff>180975</xdr:colOff>
      <xdr:row>0</xdr:row>
      <xdr:rowOff>114300</xdr:rowOff>
    </xdr:from>
    <xdr:to>
      <xdr:col>4</xdr:col>
      <xdr:colOff>564262</xdr:colOff>
      <xdr:row>0</xdr:row>
      <xdr:rowOff>495300</xdr:rowOff>
    </xdr:to>
    <xdr:pic>
      <xdr:nvPicPr>
        <xdr:cNvPr id="8" name="Graphic 7" descr="House">
          <a:hlinkClick xmlns:r="http://schemas.openxmlformats.org/officeDocument/2006/relationships" r:id="rId4"/>
          <a:extLst>
            <a:ext uri="{FF2B5EF4-FFF2-40B4-BE49-F238E27FC236}">
              <a16:creationId xmlns:a16="http://schemas.microsoft.com/office/drawing/2014/main" id="{00717744-C60E-4475-8423-399E23BBE30A}"/>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2190750" y="114300"/>
          <a:ext cx="383287" cy="381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647700" cy="647700"/>
    <xdr:pic>
      <xdr:nvPicPr>
        <xdr:cNvPr id="2" name="Graphic 1" descr="Pyramid with levels">
          <a:hlinkClick xmlns:r="http://schemas.openxmlformats.org/officeDocument/2006/relationships" r:id="rId1"/>
          <a:extLst>
            <a:ext uri="{FF2B5EF4-FFF2-40B4-BE49-F238E27FC236}">
              <a16:creationId xmlns:a16="http://schemas.microsoft.com/office/drawing/2014/main" id="{8003821E-7988-4E97-BA2A-16490A5C757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0</xdr:colOff>
      <xdr:row>0</xdr:row>
      <xdr:rowOff>0</xdr:rowOff>
    </xdr:from>
    <xdr:ext cx="647700" cy="647700"/>
    <xdr:pic>
      <xdr:nvPicPr>
        <xdr:cNvPr id="3" name="Graphic 2" descr="Pyramid with levels">
          <a:hlinkClick xmlns:r="http://schemas.openxmlformats.org/officeDocument/2006/relationships" r:id="rId1"/>
          <a:extLst>
            <a:ext uri="{FF2B5EF4-FFF2-40B4-BE49-F238E27FC236}">
              <a16:creationId xmlns:a16="http://schemas.microsoft.com/office/drawing/2014/main" id="{C6DCF92D-2A7B-4D2D-B18B-5D1AD1E8CC9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104775</xdr:colOff>
      <xdr:row>2</xdr:row>
      <xdr:rowOff>133350</xdr:rowOff>
    </xdr:from>
    <xdr:ext cx="304667" cy="304800"/>
    <xdr:pic>
      <xdr:nvPicPr>
        <xdr:cNvPr id="4" name="Graphic 3" descr="Pyramid with levels">
          <a:hlinkClick xmlns:r="http://schemas.openxmlformats.org/officeDocument/2006/relationships" r:id="rId1"/>
          <a:extLst>
            <a:ext uri="{FF2B5EF4-FFF2-40B4-BE49-F238E27FC236}">
              <a16:creationId xmlns:a16="http://schemas.microsoft.com/office/drawing/2014/main" id="{F1E8ADEF-A8C4-4853-95E2-FE4C8F975FA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04775" y="1171575"/>
          <a:ext cx="304667" cy="304800"/>
        </a:xfrm>
        <a:prstGeom prst="rect">
          <a:avLst/>
        </a:prstGeom>
      </xdr:spPr>
    </xdr:pic>
    <xdr:clientData/>
  </xdr:oneCellAnchor>
  <xdr:oneCellAnchor>
    <xdr:from>
      <xdr:col>0</xdr:col>
      <xdr:colOff>123825</xdr:colOff>
      <xdr:row>7</xdr:row>
      <xdr:rowOff>142875</xdr:rowOff>
    </xdr:from>
    <xdr:ext cx="304667" cy="304800"/>
    <xdr:pic>
      <xdr:nvPicPr>
        <xdr:cNvPr id="5" name="Graphic 4" descr="Pyramid with levels">
          <a:hlinkClick xmlns:r="http://schemas.openxmlformats.org/officeDocument/2006/relationships" r:id="rId1"/>
          <a:extLst>
            <a:ext uri="{FF2B5EF4-FFF2-40B4-BE49-F238E27FC236}">
              <a16:creationId xmlns:a16="http://schemas.microsoft.com/office/drawing/2014/main" id="{B83B70F4-3695-4008-973B-D2FFF70A4AA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23825" y="3467100"/>
          <a:ext cx="304667" cy="304800"/>
        </a:xfrm>
        <a:prstGeom prst="rect">
          <a:avLst/>
        </a:prstGeom>
      </xdr:spPr>
    </xdr:pic>
    <xdr:clientData/>
  </xdr:oneCellAnchor>
  <xdr:oneCellAnchor>
    <xdr:from>
      <xdr:col>0</xdr:col>
      <xdr:colOff>190500</xdr:colOff>
      <xdr:row>12</xdr:row>
      <xdr:rowOff>114300</xdr:rowOff>
    </xdr:from>
    <xdr:ext cx="304667" cy="304800"/>
    <xdr:pic>
      <xdr:nvPicPr>
        <xdr:cNvPr id="6" name="Graphic 5" descr="Pyramid with levels">
          <a:hlinkClick xmlns:r="http://schemas.openxmlformats.org/officeDocument/2006/relationships" r:id="rId1"/>
          <a:extLst>
            <a:ext uri="{FF2B5EF4-FFF2-40B4-BE49-F238E27FC236}">
              <a16:creationId xmlns:a16="http://schemas.microsoft.com/office/drawing/2014/main" id="{FF08260B-C301-41BB-A991-54627D656F3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90500" y="5724525"/>
          <a:ext cx="304667" cy="304800"/>
        </a:xfrm>
        <a:prstGeom prst="rect">
          <a:avLst/>
        </a:prstGeom>
      </xdr:spPr>
    </xdr:pic>
    <xdr:clientData/>
  </xdr:oneCellAnchor>
  <xdr:twoCellAnchor editAs="oneCell">
    <xdr:from>
      <xdr:col>2</xdr:col>
      <xdr:colOff>438150</xdr:colOff>
      <xdr:row>0</xdr:row>
      <xdr:rowOff>95250</xdr:rowOff>
    </xdr:from>
    <xdr:to>
      <xdr:col>3</xdr:col>
      <xdr:colOff>211837</xdr:colOff>
      <xdr:row>0</xdr:row>
      <xdr:rowOff>476250</xdr:rowOff>
    </xdr:to>
    <xdr:pic>
      <xdr:nvPicPr>
        <xdr:cNvPr id="7" name="Graphic 6" descr="House">
          <a:hlinkClick xmlns:r="http://schemas.openxmlformats.org/officeDocument/2006/relationships" r:id="rId4"/>
          <a:extLst>
            <a:ext uri="{FF2B5EF4-FFF2-40B4-BE49-F238E27FC236}">
              <a16:creationId xmlns:a16="http://schemas.microsoft.com/office/drawing/2014/main" id="{ECFCE409-EDE0-48B4-9278-6430E2EE9A7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1257300" y="95250"/>
          <a:ext cx="383287" cy="381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647700" cy="647700"/>
    <xdr:pic>
      <xdr:nvPicPr>
        <xdr:cNvPr id="2" name="Graphic 1" descr="Pyramid with levels">
          <a:hlinkClick xmlns:r="http://schemas.openxmlformats.org/officeDocument/2006/relationships" r:id="rId1"/>
          <a:extLst>
            <a:ext uri="{FF2B5EF4-FFF2-40B4-BE49-F238E27FC236}">
              <a16:creationId xmlns:a16="http://schemas.microsoft.com/office/drawing/2014/main" id="{48D486D8-1423-418F-B788-40E5FAEE2F8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0</xdr:colOff>
      <xdr:row>0</xdr:row>
      <xdr:rowOff>0</xdr:rowOff>
    </xdr:from>
    <xdr:ext cx="647700" cy="647700"/>
    <xdr:pic>
      <xdr:nvPicPr>
        <xdr:cNvPr id="3" name="Graphic 2" descr="Pyramid with levels">
          <a:hlinkClick xmlns:r="http://schemas.openxmlformats.org/officeDocument/2006/relationships" r:id="rId1"/>
          <a:extLst>
            <a:ext uri="{FF2B5EF4-FFF2-40B4-BE49-F238E27FC236}">
              <a16:creationId xmlns:a16="http://schemas.microsoft.com/office/drawing/2014/main" id="{7ECA10CC-CEB1-4BAB-B8AD-B441BD4210C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647700" cy="647700"/>
        </a:xfrm>
        <a:prstGeom prst="rect">
          <a:avLst/>
        </a:prstGeom>
      </xdr:spPr>
    </xdr:pic>
    <xdr:clientData/>
  </xdr:oneCellAnchor>
  <xdr:oneCellAnchor>
    <xdr:from>
      <xdr:col>0</xdr:col>
      <xdr:colOff>171450</xdr:colOff>
      <xdr:row>2</xdr:row>
      <xdr:rowOff>123825</xdr:rowOff>
    </xdr:from>
    <xdr:ext cx="304667" cy="304800"/>
    <xdr:pic>
      <xdr:nvPicPr>
        <xdr:cNvPr id="4" name="Graphic 3" descr="Pyramid with levels">
          <a:hlinkClick xmlns:r="http://schemas.openxmlformats.org/officeDocument/2006/relationships" r:id="rId1"/>
          <a:extLst>
            <a:ext uri="{FF2B5EF4-FFF2-40B4-BE49-F238E27FC236}">
              <a16:creationId xmlns:a16="http://schemas.microsoft.com/office/drawing/2014/main" id="{1AF632AD-5076-47BD-B1FC-5798EF62ABF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450" y="1162050"/>
          <a:ext cx="304667" cy="304800"/>
        </a:xfrm>
        <a:prstGeom prst="rect">
          <a:avLst/>
        </a:prstGeom>
      </xdr:spPr>
    </xdr:pic>
    <xdr:clientData/>
  </xdr:oneCellAnchor>
  <xdr:oneCellAnchor>
    <xdr:from>
      <xdr:col>0</xdr:col>
      <xdr:colOff>142875</xdr:colOff>
      <xdr:row>7</xdr:row>
      <xdr:rowOff>114300</xdr:rowOff>
    </xdr:from>
    <xdr:ext cx="304667" cy="304800"/>
    <xdr:pic>
      <xdr:nvPicPr>
        <xdr:cNvPr id="5" name="Graphic 4" descr="Pyramid with levels">
          <a:hlinkClick xmlns:r="http://schemas.openxmlformats.org/officeDocument/2006/relationships" r:id="rId1"/>
          <a:extLst>
            <a:ext uri="{FF2B5EF4-FFF2-40B4-BE49-F238E27FC236}">
              <a16:creationId xmlns:a16="http://schemas.microsoft.com/office/drawing/2014/main" id="{FAA716E6-7444-4762-B374-CBE40F14EA2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42875" y="3438525"/>
          <a:ext cx="304667" cy="304800"/>
        </a:xfrm>
        <a:prstGeom prst="rect">
          <a:avLst/>
        </a:prstGeom>
      </xdr:spPr>
    </xdr:pic>
    <xdr:clientData/>
  </xdr:oneCellAnchor>
  <xdr:oneCellAnchor>
    <xdr:from>
      <xdr:col>0</xdr:col>
      <xdr:colOff>171450</xdr:colOff>
      <xdr:row>12</xdr:row>
      <xdr:rowOff>123825</xdr:rowOff>
    </xdr:from>
    <xdr:ext cx="304667" cy="304800"/>
    <xdr:pic>
      <xdr:nvPicPr>
        <xdr:cNvPr id="6" name="Graphic 5" descr="Pyramid with levels">
          <a:hlinkClick xmlns:r="http://schemas.openxmlformats.org/officeDocument/2006/relationships" r:id="rId1"/>
          <a:extLst>
            <a:ext uri="{FF2B5EF4-FFF2-40B4-BE49-F238E27FC236}">
              <a16:creationId xmlns:a16="http://schemas.microsoft.com/office/drawing/2014/main" id="{CA418267-485D-42F3-9541-490570C5632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450" y="5734050"/>
          <a:ext cx="304667" cy="304800"/>
        </a:xfrm>
        <a:prstGeom prst="rect">
          <a:avLst/>
        </a:prstGeom>
      </xdr:spPr>
    </xdr:pic>
    <xdr:clientData/>
  </xdr:oneCellAnchor>
  <xdr:oneCellAnchor>
    <xdr:from>
      <xdr:col>0</xdr:col>
      <xdr:colOff>200025</xdr:colOff>
      <xdr:row>17</xdr:row>
      <xdr:rowOff>123825</xdr:rowOff>
    </xdr:from>
    <xdr:ext cx="304667" cy="304800"/>
    <xdr:pic>
      <xdr:nvPicPr>
        <xdr:cNvPr id="7" name="Graphic 6" descr="Pyramid with levels">
          <a:hlinkClick xmlns:r="http://schemas.openxmlformats.org/officeDocument/2006/relationships" r:id="rId1"/>
          <a:extLst>
            <a:ext uri="{FF2B5EF4-FFF2-40B4-BE49-F238E27FC236}">
              <a16:creationId xmlns:a16="http://schemas.microsoft.com/office/drawing/2014/main" id="{DC87D240-122A-4CAD-A7E7-5DA0C3A5F25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0025" y="8020050"/>
          <a:ext cx="304667" cy="304800"/>
        </a:xfrm>
        <a:prstGeom prst="rect">
          <a:avLst/>
        </a:prstGeom>
      </xdr:spPr>
    </xdr:pic>
    <xdr:clientData/>
  </xdr:oneCellAnchor>
  <xdr:twoCellAnchor editAs="oneCell">
    <xdr:from>
      <xdr:col>3</xdr:col>
      <xdr:colOff>171450</xdr:colOff>
      <xdr:row>0</xdr:row>
      <xdr:rowOff>114300</xdr:rowOff>
    </xdr:from>
    <xdr:to>
      <xdr:col>3</xdr:col>
      <xdr:colOff>554737</xdr:colOff>
      <xdr:row>0</xdr:row>
      <xdr:rowOff>495300</xdr:rowOff>
    </xdr:to>
    <xdr:pic>
      <xdr:nvPicPr>
        <xdr:cNvPr id="8" name="Graphic 7" descr="House">
          <a:hlinkClick xmlns:r="http://schemas.openxmlformats.org/officeDocument/2006/relationships" r:id="rId4"/>
          <a:extLst>
            <a:ext uri="{FF2B5EF4-FFF2-40B4-BE49-F238E27FC236}">
              <a16:creationId xmlns:a16="http://schemas.microsoft.com/office/drawing/2014/main" id="{39A898FB-46CD-47DE-B749-657D340C5335}"/>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1609725" y="114300"/>
          <a:ext cx="383287" cy="381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38100</xdr:colOff>
      <xdr:row>1</xdr:row>
      <xdr:rowOff>66675</xdr:rowOff>
    </xdr:to>
    <xdr:pic>
      <xdr:nvPicPr>
        <xdr:cNvPr id="2" name="Graphic 1" descr="Pyramid with levels">
          <a:hlinkClick xmlns:r="http://schemas.openxmlformats.org/officeDocument/2006/relationships" r:id="rId1"/>
          <a:extLst>
            <a:ext uri="{FF2B5EF4-FFF2-40B4-BE49-F238E27FC236}">
              <a16:creationId xmlns:a16="http://schemas.microsoft.com/office/drawing/2014/main" id="{2455EAF5-A30D-4F66-A0D1-7F347A393B2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723900" cy="647700"/>
        </a:xfrm>
        <a:prstGeom prst="rect">
          <a:avLst/>
        </a:prstGeom>
      </xdr:spPr>
    </xdr:pic>
    <xdr:clientData/>
  </xdr:twoCellAnchor>
  <xdr:twoCellAnchor editAs="oneCell">
    <xdr:from>
      <xdr:col>0</xdr:col>
      <xdr:colOff>0</xdr:colOff>
      <xdr:row>0</xdr:row>
      <xdr:rowOff>0</xdr:rowOff>
    </xdr:from>
    <xdr:to>
      <xdr:col>1</xdr:col>
      <xdr:colOff>38100</xdr:colOff>
      <xdr:row>1</xdr:row>
      <xdr:rowOff>66675</xdr:rowOff>
    </xdr:to>
    <xdr:pic>
      <xdr:nvPicPr>
        <xdr:cNvPr id="3" name="Graphic 2" descr="Pyramid with levels">
          <a:hlinkClick xmlns:r="http://schemas.openxmlformats.org/officeDocument/2006/relationships" r:id="rId1"/>
          <a:extLst>
            <a:ext uri="{FF2B5EF4-FFF2-40B4-BE49-F238E27FC236}">
              <a16:creationId xmlns:a16="http://schemas.microsoft.com/office/drawing/2014/main" id="{954DDA0B-A688-47BE-BDFC-E4DA908EA39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723900" cy="647700"/>
        </a:xfrm>
        <a:prstGeom prst="rect">
          <a:avLst/>
        </a:prstGeom>
      </xdr:spPr>
    </xdr:pic>
    <xdr:clientData/>
  </xdr:twoCellAnchor>
  <xdr:twoCellAnchor editAs="oneCell">
    <xdr:from>
      <xdr:col>0</xdr:col>
      <xdr:colOff>133350</xdr:colOff>
      <xdr:row>2</xdr:row>
      <xdr:rowOff>114300</xdr:rowOff>
    </xdr:from>
    <xdr:to>
      <xdr:col>0</xdr:col>
      <xdr:colOff>438017</xdr:colOff>
      <xdr:row>2</xdr:row>
      <xdr:rowOff>419100</xdr:rowOff>
    </xdr:to>
    <xdr:pic>
      <xdr:nvPicPr>
        <xdr:cNvPr id="4" name="Graphic 3" descr="Pyramid with levels">
          <a:hlinkClick xmlns:r="http://schemas.openxmlformats.org/officeDocument/2006/relationships" r:id="rId1"/>
          <a:extLst>
            <a:ext uri="{FF2B5EF4-FFF2-40B4-BE49-F238E27FC236}">
              <a16:creationId xmlns:a16="http://schemas.microsoft.com/office/drawing/2014/main" id="{C254DF98-A482-4C69-8B36-EC79B5ADB15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33350" y="1152525"/>
          <a:ext cx="304667" cy="304800"/>
        </a:xfrm>
        <a:prstGeom prst="rect">
          <a:avLst/>
        </a:prstGeom>
      </xdr:spPr>
    </xdr:pic>
    <xdr:clientData/>
  </xdr:twoCellAnchor>
  <xdr:twoCellAnchor editAs="oneCell">
    <xdr:from>
      <xdr:col>0</xdr:col>
      <xdr:colOff>114300</xdr:colOff>
      <xdr:row>7</xdr:row>
      <xdr:rowOff>123825</xdr:rowOff>
    </xdr:from>
    <xdr:to>
      <xdr:col>0</xdr:col>
      <xdr:colOff>418967</xdr:colOff>
      <xdr:row>7</xdr:row>
      <xdr:rowOff>428625</xdr:rowOff>
    </xdr:to>
    <xdr:pic>
      <xdr:nvPicPr>
        <xdr:cNvPr id="5" name="Graphic 4" descr="Pyramid with levels">
          <a:hlinkClick xmlns:r="http://schemas.openxmlformats.org/officeDocument/2006/relationships" r:id="rId1"/>
          <a:extLst>
            <a:ext uri="{FF2B5EF4-FFF2-40B4-BE49-F238E27FC236}">
              <a16:creationId xmlns:a16="http://schemas.microsoft.com/office/drawing/2014/main" id="{DD505F79-1951-457F-96F2-2B7282570D6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14300" y="3448050"/>
          <a:ext cx="304667" cy="304800"/>
        </a:xfrm>
        <a:prstGeom prst="rect">
          <a:avLst/>
        </a:prstGeom>
      </xdr:spPr>
    </xdr:pic>
    <xdr:clientData/>
  </xdr:twoCellAnchor>
  <xdr:twoCellAnchor editAs="oneCell">
    <xdr:from>
      <xdr:col>0</xdr:col>
      <xdr:colOff>123825</xdr:colOff>
      <xdr:row>12</xdr:row>
      <xdr:rowOff>133350</xdr:rowOff>
    </xdr:from>
    <xdr:to>
      <xdr:col>0</xdr:col>
      <xdr:colOff>428492</xdr:colOff>
      <xdr:row>12</xdr:row>
      <xdr:rowOff>438150</xdr:rowOff>
    </xdr:to>
    <xdr:pic>
      <xdr:nvPicPr>
        <xdr:cNvPr id="6" name="Graphic 5" descr="Pyramid with levels">
          <a:hlinkClick xmlns:r="http://schemas.openxmlformats.org/officeDocument/2006/relationships" r:id="rId1"/>
          <a:extLst>
            <a:ext uri="{FF2B5EF4-FFF2-40B4-BE49-F238E27FC236}">
              <a16:creationId xmlns:a16="http://schemas.microsoft.com/office/drawing/2014/main" id="{8C7B0823-6D12-48B9-B2A0-3FDAE51F341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23825" y="5743575"/>
          <a:ext cx="304667" cy="304800"/>
        </a:xfrm>
        <a:prstGeom prst="rect">
          <a:avLst/>
        </a:prstGeom>
      </xdr:spPr>
    </xdr:pic>
    <xdr:clientData/>
  </xdr:twoCellAnchor>
  <xdr:twoCellAnchor editAs="oneCell">
    <xdr:from>
      <xdr:col>3</xdr:col>
      <xdr:colOff>466725</xdr:colOff>
      <xdr:row>0</xdr:row>
      <xdr:rowOff>95250</xdr:rowOff>
    </xdr:from>
    <xdr:to>
      <xdr:col>4</xdr:col>
      <xdr:colOff>240412</xdr:colOff>
      <xdr:row>0</xdr:row>
      <xdr:rowOff>476250</xdr:rowOff>
    </xdr:to>
    <xdr:pic>
      <xdr:nvPicPr>
        <xdr:cNvPr id="7" name="Graphic 6" descr="House">
          <a:hlinkClick xmlns:r="http://schemas.openxmlformats.org/officeDocument/2006/relationships" r:id="rId4"/>
          <a:extLst>
            <a:ext uri="{FF2B5EF4-FFF2-40B4-BE49-F238E27FC236}">
              <a16:creationId xmlns:a16="http://schemas.microsoft.com/office/drawing/2014/main" id="{7AA8F7CC-B87F-4BA6-9D6C-1C2BC397B62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1895475" y="95250"/>
          <a:ext cx="383287" cy="381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4</xdr:col>
      <xdr:colOff>264525</xdr:colOff>
      <xdr:row>1</xdr:row>
      <xdr:rowOff>0</xdr:rowOff>
    </xdr:from>
    <xdr:to>
      <xdr:col>8</xdr:col>
      <xdr:colOff>279572</xdr:colOff>
      <xdr:row>53</xdr:row>
      <xdr:rowOff>56142</xdr:rowOff>
    </xdr:to>
    <xdr:sp macro="" textlink="">
      <xdr:nvSpPr>
        <xdr:cNvPr id="2" name="Arrow: Right 1">
          <a:extLst>
            <a:ext uri="{FF2B5EF4-FFF2-40B4-BE49-F238E27FC236}">
              <a16:creationId xmlns:a16="http://schemas.microsoft.com/office/drawing/2014/main" id="{393AB1EA-1CA0-4CC4-B3D2-B86CA543958D}"/>
            </a:ext>
          </a:extLst>
        </xdr:cNvPr>
        <xdr:cNvSpPr/>
      </xdr:nvSpPr>
      <xdr:spPr>
        <a:xfrm rot="16200000">
          <a:off x="-575172" y="3468597"/>
          <a:ext cx="9009642" cy="2453447"/>
        </a:xfrm>
        <a:prstGeom prst="rightArrow">
          <a:avLst/>
        </a:prstGeom>
        <a:solidFill>
          <a:srgbClr val="A81004"/>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572848</xdr:colOff>
      <xdr:row>12</xdr:row>
      <xdr:rowOff>163032</xdr:rowOff>
    </xdr:from>
    <xdr:to>
      <xdr:col>8</xdr:col>
      <xdr:colOff>248608</xdr:colOff>
      <xdr:row>14</xdr:row>
      <xdr:rowOff>24628</xdr:rowOff>
    </xdr:to>
    <xdr:sp macro="" textlink="">
      <xdr:nvSpPr>
        <xdr:cNvPr id="3" name="Action Button: Go Forward or Next 2">
          <a:extLst>
            <a:ext uri="{FF2B5EF4-FFF2-40B4-BE49-F238E27FC236}">
              <a16:creationId xmlns:a16="http://schemas.microsoft.com/office/drawing/2014/main" id="{E76B8B7F-E888-48A9-8185-9BDC97C208BA}"/>
            </a:ext>
          </a:extLst>
        </xdr:cNvPr>
        <xdr:cNvSpPr/>
      </xdr:nvSpPr>
      <xdr:spPr>
        <a:xfrm>
          <a:off x="4840048" y="1496532"/>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436882</xdr:colOff>
      <xdr:row>13</xdr:row>
      <xdr:rowOff>37578</xdr:rowOff>
    </xdr:from>
    <xdr:to>
      <xdr:col>7</xdr:col>
      <xdr:colOff>276985</xdr:colOff>
      <xdr:row>18</xdr:row>
      <xdr:rowOff>113416</xdr:rowOff>
    </xdr:to>
    <xdr:sp macro="" textlink="">
      <xdr:nvSpPr>
        <xdr:cNvPr id="4" name="Isosceles Triangle 3">
          <a:extLst>
            <a:ext uri="{FF2B5EF4-FFF2-40B4-BE49-F238E27FC236}">
              <a16:creationId xmlns:a16="http://schemas.microsoft.com/office/drawing/2014/main" id="{928DFFE5-9656-4011-93F9-E5F223AAB198}"/>
            </a:ext>
          </a:extLst>
        </xdr:cNvPr>
        <xdr:cNvSpPr/>
      </xdr:nvSpPr>
      <xdr:spPr>
        <a:xfrm rot="16200000">
          <a:off x="3500365" y="1546095"/>
          <a:ext cx="1028338" cy="1059303"/>
        </a:xfrm>
        <a:prstGeom prst="triangle">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268437</xdr:colOff>
      <xdr:row>16</xdr:row>
      <xdr:rowOff>165349</xdr:rowOff>
    </xdr:from>
    <xdr:to>
      <xdr:col>7</xdr:col>
      <xdr:colOff>108538</xdr:colOff>
      <xdr:row>22</xdr:row>
      <xdr:rowOff>50688</xdr:rowOff>
    </xdr:to>
    <xdr:sp macro="" textlink="">
      <xdr:nvSpPr>
        <xdr:cNvPr id="5" name="Isosceles Triangle 4">
          <a:extLst>
            <a:ext uri="{FF2B5EF4-FFF2-40B4-BE49-F238E27FC236}">
              <a16:creationId xmlns:a16="http://schemas.microsoft.com/office/drawing/2014/main" id="{99A977FC-9495-48DA-90A5-C1AB962CA3CE}"/>
            </a:ext>
          </a:extLst>
        </xdr:cNvPr>
        <xdr:cNvSpPr/>
      </xdr:nvSpPr>
      <xdr:spPr>
        <a:xfrm rot="16200000" flipV="1">
          <a:off x="3331918" y="2245368"/>
          <a:ext cx="1028339" cy="1059301"/>
        </a:xfrm>
        <a:prstGeom prst="triangl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436881</xdr:colOff>
      <xdr:row>20</xdr:row>
      <xdr:rowOff>147183</xdr:rowOff>
    </xdr:from>
    <xdr:to>
      <xdr:col>7</xdr:col>
      <xdr:colOff>276984</xdr:colOff>
      <xdr:row>26</xdr:row>
      <xdr:rowOff>32521</xdr:rowOff>
    </xdr:to>
    <xdr:sp macro="" textlink="">
      <xdr:nvSpPr>
        <xdr:cNvPr id="6" name="Isosceles Triangle 5">
          <a:extLst>
            <a:ext uri="{FF2B5EF4-FFF2-40B4-BE49-F238E27FC236}">
              <a16:creationId xmlns:a16="http://schemas.microsoft.com/office/drawing/2014/main" id="{59C14F07-E412-438F-98D5-45B65F66310D}"/>
            </a:ext>
          </a:extLst>
        </xdr:cNvPr>
        <xdr:cNvSpPr/>
      </xdr:nvSpPr>
      <xdr:spPr>
        <a:xfrm rot="16200000">
          <a:off x="3500364" y="2989200"/>
          <a:ext cx="1028338" cy="1059303"/>
        </a:xfrm>
        <a:prstGeom prst="triangle">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268436</xdr:colOff>
      <xdr:row>24</xdr:row>
      <xdr:rowOff>84453</xdr:rowOff>
    </xdr:from>
    <xdr:to>
      <xdr:col>7</xdr:col>
      <xdr:colOff>108537</xdr:colOff>
      <xdr:row>29</xdr:row>
      <xdr:rowOff>160292</xdr:rowOff>
    </xdr:to>
    <xdr:sp macro="" textlink="">
      <xdr:nvSpPr>
        <xdr:cNvPr id="7" name="Isosceles Triangle 6">
          <a:extLst>
            <a:ext uri="{FF2B5EF4-FFF2-40B4-BE49-F238E27FC236}">
              <a16:creationId xmlns:a16="http://schemas.microsoft.com/office/drawing/2014/main" id="{D5A531AD-3B76-4D19-A354-90DF404E594A}"/>
            </a:ext>
          </a:extLst>
        </xdr:cNvPr>
        <xdr:cNvSpPr/>
      </xdr:nvSpPr>
      <xdr:spPr>
        <a:xfrm rot="16200000" flipV="1">
          <a:off x="3331917" y="3688472"/>
          <a:ext cx="1028339" cy="1059301"/>
        </a:xfrm>
        <a:prstGeom prst="triangle">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436880</xdr:colOff>
      <xdr:row>28</xdr:row>
      <xdr:rowOff>29857</xdr:rowOff>
    </xdr:from>
    <xdr:to>
      <xdr:col>7</xdr:col>
      <xdr:colOff>276983</xdr:colOff>
      <xdr:row>33</xdr:row>
      <xdr:rowOff>105695</xdr:rowOff>
    </xdr:to>
    <xdr:sp macro="" textlink="">
      <xdr:nvSpPr>
        <xdr:cNvPr id="8" name="Isosceles Triangle 7">
          <a:extLst>
            <a:ext uri="{FF2B5EF4-FFF2-40B4-BE49-F238E27FC236}">
              <a16:creationId xmlns:a16="http://schemas.microsoft.com/office/drawing/2014/main" id="{4403052E-8FD0-4FA8-9E77-D11CB5DF5966}"/>
            </a:ext>
          </a:extLst>
        </xdr:cNvPr>
        <xdr:cNvSpPr/>
      </xdr:nvSpPr>
      <xdr:spPr>
        <a:xfrm rot="16200000">
          <a:off x="3500363" y="4395874"/>
          <a:ext cx="1028338" cy="1059303"/>
        </a:xfrm>
        <a:prstGeom prst="triangle">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268435</xdr:colOff>
      <xdr:row>31</xdr:row>
      <xdr:rowOff>157627</xdr:rowOff>
    </xdr:from>
    <xdr:to>
      <xdr:col>7</xdr:col>
      <xdr:colOff>108536</xdr:colOff>
      <xdr:row>37</xdr:row>
      <xdr:rowOff>42966</xdr:rowOff>
    </xdr:to>
    <xdr:sp macro="" textlink="">
      <xdr:nvSpPr>
        <xdr:cNvPr id="9" name="Isosceles Triangle 8">
          <a:extLst>
            <a:ext uri="{FF2B5EF4-FFF2-40B4-BE49-F238E27FC236}">
              <a16:creationId xmlns:a16="http://schemas.microsoft.com/office/drawing/2014/main" id="{411E6625-C212-461C-8BED-DEAA30C3477C}"/>
            </a:ext>
          </a:extLst>
        </xdr:cNvPr>
        <xdr:cNvSpPr/>
      </xdr:nvSpPr>
      <xdr:spPr>
        <a:xfrm rot="16200000" flipV="1">
          <a:off x="3331916" y="5095146"/>
          <a:ext cx="1028339" cy="1059301"/>
        </a:xfrm>
        <a:prstGeom prst="triangl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436879</xdr:colOff>
      <xdr:row>35</xdr:row>
      <xdr:rowOff>139461</xdr:rowOff>
    </xdr:from>
    <xdr:to>
      <xdr:col>7</xdr:col>
      <xdr:colOff>276982</xdr:colOff>
      <xdr:row>41</xdr:row>
      <xdr:rowOff>24799</xdr:rowOff>
    </xdr:to>
    <xdr:sp macro="" textlink="">
      <xdr:nvSpPr>
        <xdr:cNvPr id="10" name="Isosceles Triangle 9">
          <a:extLst>
            <a:ext uri="{FF2B5EF4-FFF2-40B4-BE49-F238E27FC236}">
              <a16:creationId xmlns:a16="http://schemas.microsoft.com/office/drawing/2014/main" id="{4A73A6D0-1E5B-46F1-A9E8-DF93B61FF22D}"/>
            </a:ext>
          </a:extLst>
        </xdr:cNvPr>
        <xdr:cNvSpPr/>
      </xdr:nvSpPr>
      <xdr:spPr>
        <a:xfrm rot="16200000">
          <a:off x="3500362" y="5838978"/>
          <a:ext cx="1028338" cy="1059303"/>
        </a:xfrm>
        <a:prstGeom prst="triangle">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268434</xdr:colOff>
      <xdr:row>39</xdr:row>
      <xdr:rowOff>76731</xdr:rowOff>
    </xdr:from>
    <xdr:to>
      <xdr:col>7</xdr:col>
      <xdr:colOff>108535</xdr:colOff>
      <xdr:row>44</xdr:row>
      <xdr:rowOff>152570</xdr:rowOff>
    </xdr:to>
    <xdr:sp macro="" textlink="">
      <xdr:nvSpPr>
        <xdr:cNvPr id="11" name="Isosceles Triangle 10">
          <a:extLst>
            <a:ext uri="{FF2B5EF4-FFF2-40B4-BE49-F238E27FC236}">
              <a16:creationId xmlns:a16="http://schemas.microsoft.com/office/drawing/2014/main" id="{C17700F9-E916-4A35-AC88-66347A35C792}"/>
            </a:ext>
          </a:extLst>
        </xdr:cNvPr>
        <xdr:cNvSpPr/>
      </xdr:nvSpPr>
      <xdr:spPr>
        <a:xfrm rot="16200000" flipV="1">
          <a:off x="3331915" y="6538250"/>
          <a:ext cx="1028339" cy="1059301"/>
        </a:xfrm>
        <a:prstGeom prst="triangle">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436880</xdr:colOff>
      <xdr:row>43</xdr:row>
      <xdr:rowOff>22135</xdr:rowOff>
    </xdr:from>
    <xdr:to>
      <xdr:col>7</xdr:col>
      <xdr:colOff>276983</xdr:colOff>
      <xdr:row>48</xdr:row>
      <xdr:rowOff>97973</xdr:rowOff>
    </xdr:to>
    <xdr:sp macro="" textlink="">
      <xdr:nvSpPr>
        <xdr:cNvPr id="12" name="Isosceles Triangle 11">
          <a:extLst>
            <a:ext uri="{FF2B5EF4-FFF2-40B4-BE49-F238E27FC236}">
              <a16:creationId xmlns:a16="http://schemas.microsoft.com/office/drawing/2014/main" id="{6E60E72C-FAEE-40AC-A876-92FB799D5CEB}"/>
            </a:ext>
          </a:extLst>
        </xdr:cNvPr>
        <xdr:cNvSpPr/>
      </xdr:nvSpPr>
      <xdr:spPr>
        <a:xfrm rot="16200000">
          <a:off x="3500363" y="7245652"/>
          <a:ext cx="1028338" cy="1059303"/>
        </a:xfrm>
        <a:prstGeom prst="triangle">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268435</xdr:colOff>
      <xdr:row>46</xdr:row>
      <xdr:rowOff>149905</xdr:rowOff>
    </xdr:from>
    <xdr:to>
      <xdr:col>7</xdr:col>
      <xdr:colOff>108536</xdr:colOff>
      <xdr:row>52</xdr:row>
      <xdr:rowOff>35244</xdr:rowOff>
    </xdr:to>
    <xdr:sp macro="" textlink="">
      <xdr:nvSpPr>
        <xdr:cNvPr id="13" name="Isosceles Triangle 12">
          <a:extLst>
            <a:ext uri="{FF2B5EF4-FFF2-40B4-BE49-F238E27FC236}">
              <a16:creationId xmlns:a16="http://schemas.microsoft.com/office/drawing/2014/main" id="{A3B1B468-BFD8-47E3-BC79-06F7DD7F5258}"/>
            </a:ext>
          </a:extLst>
        </xdr:cNvPr>
        <xdr:cNvSpPr/>
      </xdr:nvSpPr>
      <xdr:spPr>
        <a:xfrm rot="16200000" flipV="1">
          <a:off x="3331916" y="7944924"/>
          <a:ext cx="1028339" cy="1059301"/>
        </a:xfrm>
        <a:prstGeom prst="triangl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6</xdr:col>
      <xdr:colOff>258217</xdr:colOff>
      <xdr:row>15</xdr:row>
      <xdr:rowOff>4295</xdr:rowOff>
    </xdr:from>
    <xdr:to>
      <xdr:col>7</xdr:col>
      <xdr:colOff>317029</xdr:colOff>
      <xdr:row>16</xdr:row>
      <xdr:rowOff>183127</xdr:rowOff>
    </xdr:to>
    <xdr:sp macro="" textlink="">
      <xdr:nvSpPr>
        <xdr:cNvPr id="14" name="TextBox 52">
          <a:extLst>
            <a:ext uri="{FF2B5EF4-FFF2-40B4-BE49-F238E27FC236}">
              <a16:creationId xmlns:a16="http://schemas.microsoft.com/office/drawing/2014/main" id="{1C6DC0CA-EE3E-4EC1-AF3E-DD7890851807}"/>
            </a:ext>
          </a:extLst>
        </xdr:cNvPr>
        <xdr:cNvSpPr txBox="1"/>
      </xdr:nvSpPr>
      <xdr:spPr>
        <a:xfrm>
          <a:off x="3915817" y="1909295"/>
          <a:ext cx="668412"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solidFill>
                <a:schemeClr val="bg1"/>
              </a:solidFill>
            </a:rPr>
            <a:t>2019</a:t>
          </a:r>
        </a:p>
      </xdr:txBody>
    </xdr:sp>
    <xdr:clientData/>
  </xdr:twoCellAnchor>
  <xdr:twoCellAnchor>
    <xdr:from>
      <xdr:col>5</xdr:col>
      <xdr:colOff>247055</xdr:colOff>
      <xdr:row>18</xdr:row>
      <xdr:rowOff>113416</xdr:rowOff>
    </xdr:from>
    <xdr:to>
      <xdr:col>6</xdr:col>
      <xdr:colOff>305867</xdr:colOff>
      <xdr:row>20</xdr:row>
      <xdr:rowOff>101748</xdr:rowOff>
    </xdr:to>
    <xdr:sp macro="" textlink="">
      <xdr:nvSpPr>
        <xdr:cNvPr id="15" name="TextBox 70">
          <a:extLst>
            <a:ext uri="{FF2B5EF4-FFF2-40B4-BE49-F238E27FC236}">
              <a16:creationId xmlns:a16="http://schemas.microsoft.com/office/drawing/2014/main" id="{5893C5D0-71DA-4EA1-92B7-B1C72A49E25D}"/>
            </a:ext>
          </a:extLst>
        </xdr:cNvPr>
        <xdr:cNvSpPr txBox="1"/>
      </xdr:nvSpPr>
      <xdr:spPr>
        <a:xfrm>
          <a:off x="3295055" y="2589916"/>
          <a:ext cx="668412"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solidFill>
                <a:schemeClr val="bg1"/>
              </a:solidFill>
            </a:rPr>
            <a:t>2018</a:t>
          </a:r>
        </a:p>
      </xdr:txBody>
    </xdr:sp>
    <xdr:clientData/>
  </xdr:twoCellAnchor>
  <xdr:twoCellAnchor>
    <xdr:from>
      <xdr:col>6</xdr:col>
      <xdr:colOff>257938</xdr:colOff>
      <xdr:row>22</xdr:row>
      <xdr:rowOff>83994</xdr:rowOff>
    </xdr:from>
    <xdr:to>
      <xdr:col>7</xdr:col>
      <xdr:colOff>316750</xdr:colOff>
      <xdr:row>24</xdr:row>
      <xdr:rowOff>72326</xdr:rowOff>
    </xdr:to>
    <xdr:sp macro="" textlink="">
      <xdr:nvSpPr>
        <xdr:cNvPr id="16" name="TextBox 72">
          <a:extLst>
            <a:ext uri="{FF2B5EF4-FFF2-40B4-BE49-F238E27FC236}">
              <a16:creationId xmlns:a16="http://schemas.microsoft.com/office/drawing/2014/main" id="{2127592E-6506-4DD1-BEFB-0D2864631E0C}"/>
            </a:ext>
          </a:extLst>
        </xdr:cNvPr>
        <xdr:cNvSpPr txBox="1"/>
      </xdr:nvSpPr>
      <xdr:spPr>
        <a:xfrm>
          <a:off x="3915538" y="3322494"/>
          <a:ext cx="668412"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solidFill>
                <a:schemeClr val="bg1"/>
              </a:solidFill>
            </a:rPr>
            <a:t>2017</a:t>
          </a:r>
        </a:p>
      </xdr:txBody>
    </xdr:sp>
    <xdr:clientData/>
  </xdr:twoCellAnchor>
  <xdr:twoCellAnchor>
    <xdr:from>
      <xdr:col>5</xdr:col>
      <xdr:colOff>300570</xdr:colOff>
      <xdr:row>26</xdr:row>
      <xdr:rowOff>54572</xdr:rowOff>
    </xdr:from>
    <xdr:to>
      <xdr:col>6</xdr:col>
      <xdr:colOff>359382</xdr:colOff>
      <xdr:row>28</xdr:row>
      <xdr:rowOff>42904</xdr:rowOff>
    </xdr:to>
    <xdr:sp macro="" textlink="">
      <xdr:nvSpPr>
        <xdr:cNvPr id="17" name="TextBox 74">
          <a:extLst>
            <a:ext uri="{FF2B5EF4-FFF2-40B4-BE49-F238E27FC236}">
              <a16:creationId xmlns:a16="http://schemas.microsoft.com/office/drawing/2014/main" id="{00F5EF11-0DDB-4962-A5C1-3DA97718998B}"/>
            </a:ext>
          </a:extLst>
        </xdr:cNvPr>
        <xdr:cNvSpPr txBox="1"/>
      </xdr:nvSpPr>
      <xdr:spPr>
        <a:xfrm>
          <a:off x="3348570" y="4055072"/>
          <a:ext cx="668412"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solidFill>
                <a:schemeClr val="bg1"/>
              </a:solidFill>
            </a:rPr>
            <a:t>2016</a:t>
          </a:r>
        </a:p>
      </xdr:txBody>
    </xdr:sp>
    <xdr:clientData/>
  </xdr:twoCellAnchor>
  <xdr:twoCellAnchor>
    <xdr:from>
      <xdr:col>6</xdr:col>
      <xdr:colOff>218169</xdr:colOff>
      <xdr:row>30</xdr:row>
      <xdr:rowOff>4695</xdr:rowOff>
    </xdr:from>
    <xdr:to>
      <xdr:col>7</xdr:col>
      <xdr:colOff>276981</xdr:colOff>
      <xdr:row>31</xdr:row>
      <xdr:rowOff>183527</xdr:rowOff>
    </xdr:to>
    <xdr:sp macro="" textlink="">
      <xdr:nvSpPr>
        <xdr:cNvPr id="18" name="TextBox 76">
          <a:extLst>
            <a:ext uri="{FF2B5EF4-FFF2-40B4-BE49-F238E27FC236}">
              <a16:creationId xmlns:a16="http://schemas.microsoft.com/office/drawing/2014/main" id="{1FC9E975-E8E7-4C07-80F5-9745A776F7C8}"/>
            </a:ext>
          </a:extLst>
        </xdr:cNvPr>
        <xdr:cNvSpPr txBox="1"/>
      </xdr:nvSpPr>
      <xdr:spPr>
        <a:xfrm>
          <a:off x="3875769" y="4767195"/>
          <a:ext cx="668412"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solidFill>
                <a:schemeClr val="bg1"/>
              </a:solidFill>
            </a:rPr>
            <a:t>2015</a:t>
          </a:r>
        </a:p>
      </xdr:txBody>
    </xdr:sp>
    <xdr:clientData/>
  </xdr:twoCellAnchor>
  <xdr:twoCellAnchor>
    <xdr:from>
      <xdr:col>5</xdr:col>
      <xdr:colOff>409341</xdr:colOff>
      <xdr:row>33</xdr:row>
      <xdr:rowOff>89351</xdr:rowOff>
    </xdr:from>
    <xdr:to>
      <xdr:col>6</xdr:col>
      <xdr:colOff>468153</xdr:colOff>
      <xdr:row>35</xdr:row>
      <xdr:rowOff>77683</xdr:rowOff>
    </xdr:to>
    <xdr:sp macro="" textlink="">
      <xdr:nvSpPr>
        <xdr:cNvPr id="19" name="TextBox 78">
          <a:extLst>
            <a:ext uri="{FF2B5EF4-FFF2-40B4-BE49-F238E27FC236}">
              <a16:creationId xmlns:a16="http://schemas.microsoft.com/office/drawing/2014/main" id="{8FF293BD-4705-42C9-8A97-77A3FE391E74}"/>
            </a:ext>
          </a:extLst>
        </xdr:cNvPr>
        <xdr:cNvSpPr txBox="1"/>
      </xdr:nvSpPr>
      <xdr:spPr>
        <a:xfrm>
          <a:off x="3457341" y="5423351"/>
          <a:ext cx="668412"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solidFill>
                <a:schemeClr val="bg1"/>
              </a:solidFill>
            </a:rPr>
            <a:t>2014</a:t>
          </a:r>
        </a:p>
      </xdr:txBody>
    </xdr:sp>
    <xdr:clientData/>
  </xdr:twoCellAnchor>
  <xdr:twoCellAnchor>
    <xdr:from>
      <xdr:col>6</xdr:col>
      <xdr:colOff>218167</xdr:colOff>
      <xdr:row>37</xdr:row>
      <xdr:rowOff>74275</xdr:rowOff>
    </xdr:from>
    <xdr:to>
      <xdr:col>7</xdr:col>
      <xdr:colOff>276979</xdr:colOff>
      <xdr:row>39</xdr:row>
      <xdr:rowOff>62607</xdr:rowOff>
    </xdr:to>
    <xdr:sp macro="" textlink="">
      <xdr:nvSpPr>
        <xdr:cNvPr id="20" name="TextBox 80">
          <a:extLst>
            <a:ext uri="{FF2B5EF4-FFF2-40B4-BE49-F238E27FC236}">
              <a16:creationId xmlns:a16="http://schemas.microsoft.com/office/drawing/2014/main" id="{7CC1E114-E616-4414-A63B-703C01406903}"/>
            </a:ext>
          </a:extLst>
        </xdr:cNvPr>
        <xdr:cNvSpPr txBox="1"/>
      </xdr:nvSpPr>
      <xdr:spPr>
        <a:xfrm>
          <a:off x="3875767" y="6170275"/>
          <a:ext cx="668412"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solidFill>
                <a:schemeClr val="bg1"/>
              </a:solidFill>
            </a:rPr>
            <a:t>2013</a:t>
          </a:r>
        </a:p>
      </xdr:txBody>
    </xdr:sp>
    <xdr:clientData/>
  </xdr:twoCellAnchor>
  <xdr:twoCellAnchor>
    <xdr:from>
      <xdr:col>5</xdr:col>
      <xdr:colOff>295904</xdr:colOff>
      <xdr:row>41</xdr:row>
      <xdr:rowOff>24799</xdr:rowOff>
    </xdr:from>
    <xdr:to>
      <xdr:col>6</xdr:col>
      <xdr:colOff>354716</xdr:colOff>
      <xdr:row>43</xdr:row>
      <xdr:rowOff>13131</xdr:rowOff>
    </xdr:to>
    <xdr:sp macro="" textlink="">
      <xdr:nvSpPr>
        <xdr:cNvPr id="21" name="TextBox 82">
          <a:extLst>
            <a:ext uri="{FF2B5EF4-FFF2-40B4-BE49-F238E27FC236}">
              <a16:creationId xmlns:a16="http://schemas.microsoft.com/office/drawing/2014/main" id="{479CECF0-F863-4157-A5CF-C872BCE6F333}"/>
            </a:ext>
          </a:extLst>
        </xdr:cNvPr>
        <xdr:cNvSpPr txBox="1"/>
      </xdr:nvSpPr>
      <xdr:spPr>
        <a:xfrm>
          <a:off x="3343904" y="6882799"/>
          <a:ext cx="668412"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solidFill>
                <a:schemeClr val="bg1"/>
              </a:solidFill>
            </a:rPr>
            <a:t>2012</a:t>
          </a:r>
        </a:p>
      </xdr:txBody>
    </xdr:sp>
    <xdr:clientData/>
  </xdr:twoCellAnchor>
  <xdr:twoCellAnchor>
    <xdr:from>
      <xdr:col>6</xdr:col>
      <xdr:colOff>218167</xdr:colOff>
      <xdr:row>44</xdr:row>
      <xdr:rowOff>167445</xdr:rowOff>
    </xdr:from>
    <xdr:to>
      <xdr:col>7</xdr:col>
      <xdr:colOff>276979</xdr:colOff>
      <xdr:row>46</xdr:row>
      <xdr:rowOff>155777</xdr:rowOff>
    </xdr:to>
    <xdr:sp macro="" textlink="">
      <xdr:nvSpPr>
        <xdr:cNvPr id="22" name="TextBox 84">
          <a:extLst>
            <a:ext uri="{FF2B5EF4-FFF2-40B4-BE49-F238E27FC236}">
              <a16:creationId xmlns:a16="http://schemas.microsoft.com/office/drawing/2014/main" id="{5B5751A9-AD7F-4E7C-A43C-705EA1B85E22}"/>
            </a:ext>
          </a:extLst>
        </xdr:cNvPr>
        <xdr:cNvSpPr txBox="1"/>
      </xdr:nvSpPr>
      <xdr:spPr>
        <a:xfrm>
          <a:off x="3875767" y="7596945"/>
          <a:ext cx="668412"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solidFill>
                <a:schemeClr val="bg1"/>
              </a:solidFill>
            </a:rPr>
            <a:t>2011</a:t>
          </a:r>
        </a:p>
      </xdr:txBody>
    </xdr:sp>
    <xdr:clientData/>
  </xdr:twoCellAnchor>
  <xdr:twoCellAnchor>
    <xdr:from>
      <xdr:col>5</xdr:col>
      <xdr:colOff>254165</xdr:colOff>
      <xdr:row>48</xdr:row>
      <xdr:rowOff>92101</xdr:rowOff>
    </xdr:from>
    <xdr:to>
      <xdr:col>6</xdr:col>
      <xdr:colOff>312977</xdr:colOff>
      <xdr:row>50</xdr:row>
      <xdr:rowOff>80433</xdr:rowOff>
    </xdr:to>
    <xdr:sp macro="" textlink="">
      <xdr:nvSpPr>
        <xdr:cNvPr id="23" name="TextBox 86">
          <a:extLst>
            <a:ext uri="{FF2B5EF4-FFF2-40B4-BE49-F238E27FC236}">
              <a16:creationId xmlns:a16="http://schemas.microsoft.com/office/drawing/2014/main" id="{CA7C14F8-12AB-4E24-8684-5A3F2F33060C}"/>
            </a:ext>
          </a:extLst>
        </xdr:cNvPr>
        <xdr:cNvSpPr txBox="1"/>
      </xdr:nvSpPr>
      <xdr:spPr>
        <a:xfrm>
          <a:off x="3302165" y="8283601"/>
          <a:ext cx="668412"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b="1">
              <a:solidFill>
                <a:schemeClr val="bg1"/>
              </a:solidFill>
            </a:rPr>
            <a:t>2010</a:t>
          </a:r>
        </a:p>
      </xdr:txBody>
    </xdr:sp>
    <xdr:clientData/>
  </xdr:twoCellAnchor>
  <xdr:twoCellAnchor>
    <xdr:from>
      <xdr:col>7</xdr:col>
      <xdr:colOff>273093</xdr:colOff>
      <xdr:row>13</xdr:row>
      <xdr:rowOff>93830</xdr:rowOff>
    </xdr:from>
    <xdr:to>
      <xdr:col>7</xdr:col>
      <xdr:colOff>572848</xdr:colOff>
      <xdr:row>13</xdr:row>
      <xdr:rowOff>93830</xdr:rowOff>
    </xdr:to>
    <xdr:cxnSp macro="">
      <xdr:nvCxnSpPr>
        <xdr:cNvPr id="24" name="Straight Connector 23">
          <a:extLst>
            <a:ext uri="{FF2B5EF4-FFF2-40B4-BE49-F238E27FC236}">
              <a16:creationId xmlns:a16="http://schemas.microsoft.com/office/drawing/2014/main" id="{AB68E71F-DC19-4A13-8600-2462BA0C9381}"/>
            </a:ext>
          </a:extLst>
        </xdr:cNvPr>
        <xdr:cNvCxnSpPr>
          <a:cxnSpLocks/>
          <a:endCxn id="3" idx="2"/>
        </xdr:cNvCxnSpPr>
      </xdr:nvCxnSpPr>
      <xdr:spPr>
        <a:xfrm>
          <a:off x="4540293" y="1617830"/>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248607</xdr:colOff>
      <xdr:row>15</xdr:row>
      <xdr:rowOff>172679</xdr:rowOff>
    </xdr:from>
    <xdr:to>
      <xdr:col>11</xdr:col>
      <xdr:colOff>478952</xdr:colOff>
      <xdr:row>17</xdr:row>
      <xdr:rowOff>34274</xdr:rowOff>
    </xdr:to>
    <xdr:sp macro="" textlink="">
      <xdr:nvSpPr>
        <xdr:cNvPr id="25" name="Rectangle: Rounded Corners 24">
          <a:hlinkClick xmlns:r="http://schemas.openxmlformats.org/officeDocument/2006/relationships" r:id="rId1"/>
          <a:extLst>
            <a:ext uri="{FF2B5EF4-FFF2-40B4-BE49-F238E27FC236}">
              <a16:creationId xmlns:a16="http://schemas.microsoft.com/office/drawing/2014/main" id="{7D5F334A-C385-4608-9A92-169E6E6B352D}"/>
            </a:ext>
          </a:extLst>
        </xdr:cNvPr>
        <xdr:cNvSpPr/>
      </xdr:nvSpPr>
      <xdr:spPr>
        <a:xfrm>
          <a:off x="5125407" y="2077679"/>
          <a:ext cx="2059145" cy="242595"/>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rtl="0"/>
          <a:r>
            <a:rPr lang="en-US" sz="1100" b="1" i="0">
              <a:solidFill>
                <a:schemeClr val="bg1"/>
              </a:solidFill>
              <a:effectLst/>
              <a:latin typeface="+mn-lt"/>
              <a:ea typeface="+mn-ea"/>
              <a:cs typeface="+mn-cs"/>
            </a:rPr>
            <a:t>HM Electronics</a:t>
          </a:r>
        </a:p>
      </xdr:txBody>
    </xdr:sp>
    <xdr:clientData/>
  </xdr:twoCellAnchor>
  <xdr:twoCellAnchor>
    <xdr:from>
      <xdr:col>8</xdr:col>
      <xdr:colOff>248607</xdr:colOff>
      <xdr:row>12</xdr:row>
      <xdr:rowOff>163032</xdr:rowOff>
    </xdr:from>
    <xdr:to>
      <xdr:col>11</xdr:col>
      <xdr:colOff>478952</xdr:colOff>
      <xdr:row>14</xdr:row>
      <xdr:rowOff>24627</xdr:rowOff>
    </xdr:to>
    <xdr:sp macro="" textlink="">
      <xdr:nvSpPr>
        <xdr:cNvPr id="26" name="Rectangle: Rounded Corners 25">
          <a:hlinkClick xmlns:r="http://schemas.openxmlformats.org/officeDocument/2006/relationships" r:id="rId2"/>
          <a:extLst>
            <a:ext uri="{FF2B5EF4-FFF2-40B4-BE49-F238E27FC236}">
              <a16:creationId xmlns:a16="http://schemas.microsoft.com/office/drawing/2014/main" id="{E5BEE7B4-C0C8-4C3D-A76F-3099CEB9DF2F}"/>
            </a:ext>
          </a:extLst>
        </xdr:cNvPr>
        <xdr:cNvSpPr/>
      </xdr:nvSpPr>
      <xdr:spPr>
        <a:xfrm>
          <a:off x="5125407" y="1496532"/>
          <a:ext cx="2059145" cy="242595"/>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rtl="0"/>
          <a:r>
            <a:rPr lang="en-US" sz="1100" b="1" i="0">
              <a:solidFill>
                <a:schemeClr val="bg1"/>
              </a:solidFill>
              <a:effectLst/>
              <a:latin typeface="+mn-lt"/>
              <a:ea typeface="+mn-ea"/>
              <a:cs typeface="+mn-cs"/>
            </a:rPr>
            <a:t>IVECO</a:t>
          </a:r>
        </a:p>
      </xdr:txBody>
    </xdr:sp>
    <xdr:clientData/>
  </xdr:twoCellAnchor>
  <xdr:twoCellAnchor>
    <xdr:from>
      <xdr:col>8</xdr:col>
      <xdr:colOff>243292</xdr:colOff>
      <xdr:row>14</xdr:row>
      <xdr:rowOff>70205</xdr:rowOff>
    </xdr:from>
    <xdr:to>
      <xdr:col>11</xdr:col>
      <xdr:colOff>473637</xdr:colOff>
      <xdr:row>15</xdr:row>
      <xdr:rowOff>122300</xdr:rowOff>
    </xdr:to>
    <xdr:sp macro="" textlink="">
      <xdr:nvSpPr>
        <xdr:cNvPr id="27" name="Rectangle: Rounded Corners 26">
          <a:hlinkClick xmlns:r="http://schemas.openxmlformats.org/officeDocument/2006/relationships" r:id="rId3"/>
          <a:extLst>
            <a:ext uri="{FF2B5EF4-FFF2-40B4-BE49-F238E27FC236}">
              <a16:creationId xmlns:a16="http://schemas.microsoft.com/office/drawing/2014/main" id="{4CBBE640-EBC3-4932-8619-C539C45456C8}"/>
            </a:ext>
          </a:extLst>
        </xdr:cNvPr>
        <xdr:cNvSpPr/>
      </xdr:nvSpPr>
      <xdr:spPr>
        <a:xfrm>
          <a:off x="5120092" y="1784705"/>
          <a:ext cx="2059145" cy="242595"/>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New Holland</a:t>
          </a:r>
        </a:p>
      </xdr:txBody>
    </xdr:sp>
    <xdr:clientData/>
  </xdr:twoCellAnchor>
  <xdr:twoCellAnchor>
    <xdr:from>
      <xdr:col>8</xdr:col>
      <xdr:colOff>248607</xdr:colOff>
      <xdr:row>17</xdr:row>
      <xdr:rowOff>101799</xdr:rowOff>
    </xdr:from>
    <xdr:to>
      <xdr:col>11</xdr:col>
      <xdr:colOff>478952</xdr:colOff>
      <xdr:row>18</xdr:row>
      <xdr:rowOff>153894</xdr:rowOff>
    </xdr:to>
    <xdr:sp macro="" textlink="">
      <xdr:nvSpPr>
        <xdr:cNvPr id="28" name="Rectangle: Rounded Corners 27">
          <a:hlinkClick xmlns:r="http://schemas.openxmlformats.org/officeDocument/2006/relationships" r:id="rId4"/>
          <a:extLst>
            <a:ext uri="{FF2B5EF4-FFF2-40B4-BE49-F238E27FC236}">
              <a16:creationId xmlns:a16="http://schemas.microsoft.com/office/drawing/2014/main" id="{C06F1EA4-301F-40A4-87BB-AF943787FE07}"/>
            </a:ext>
          </a:extLst>
        </xdr:cNvPr>
        <xdr:cNvSpPr/>
      </xdr:nvSpPr>
      <xdr:spPr>
        <a:xfrm>
          <a:off x="5125407" y="2387799"/>
          <a:ext cx="2059145" cy="242595"/>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Littelfuse PCP </a:t>
          </a:r>
        </a:p>
      </xdr:txBody>
    </xdr:sp>
    <xdr:clientData/>
  </xdr:twoCellAnchor>
  <xdr:twoCellAnchor>
    <xdr:from>
      <xdr:col>7</xdr:col>
      <xdr:colOff>563647</xdr:colOff>
      <xdr:row>14</xdr:row>
      <xdr:rowOff>70204</xdr:rowOff>
    </xdr:from>
    <xdr:to>
      <xdr:col>8</xdr:col>
      <xdr:colOff>239407</xdr:colOff>
      <xdr:row>15</xdr:row>
      <xdr:rowOff>122300</xdr:rowOff>
    </xdr:to>
    <xdr:sp macro="" textlink="">
      <xdr:nvSpPr>
        <xdr:cNvPr id="29" name="Action Button: Go Forward or Next 28">
          <a:extLst>
            <a:ext uri="{FF2B5EF4-FFF2-40B4-BE49-F238E27FC236}">
              <a16:creationId xmlns:a16="http://schemas.microsoft.com/office/drawing/2014/main" id="{48E4BE05-F14C-4066-AEC0-92B28EC0D9F3}"/>
            </a:ext>
          </a:extLst>
        </xdr:cNvPr>
        <xdr:cNvSpPr/>
      </xdr:nvSpPr>
      <xdr:spPr>
        <a:xfrm>
          <a:off x="4830847" y="1784704"/>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276462</xdr:colOff>
      <xdr:row>15</xdr:row>
      <xdr:rowOff>2089</xdr:rowOff>
    </xdr:from>
    <xdr:to>
      <xdr:col>7</xdr:col>
      <xdr:colOff>576217</xdr:colOff>
      <xdr:row>15</xdr:row>
      <xdr:rowOff>2089</xdr:rowOff>
    </xdr:to>
    <xdr:cxnSp macro="">
      <xdr:nvCxnSpPr>
        <xdr:cNvPr id="30" name="Straight Connector 29">
          <a:extLst>
            <a:ext uri="{FF2B5EF4-FFF2-40B4-BE49-F238E27FC236}">
              <a16:creationId xmlns:a16="http://schemas.microsoft.com/office/drawing/2014/main" id="{A61D3FCE-DC97-41FB-B8CE-49883489B71F}"/>
            </a:ext>
          </a:extLst>
        </xdr:cNvPr>
        <xdr:cNvCxnSpPr>
          <a:cxnSpLocks/>
        </xdr:cNvCxnSpPr>
      </xdr:nvCxnSpPr>
      <xdr:spPr>
        <a:xfrm>
          <a:off x="4543662" y="1907089"/>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285663</xdr:colOff>
      <xdr:row>16</xdr:row>
      <xdr:rowOff>103160</xdr:rowOff>
    </xdr:from>
    <xdr:to>
      <xdr:col>7</xdr:col>
      <xdr:colOff>585418</xdr:colOff>
      <xdr:row>16</xdr:row>
      <xdr:rowOff>103160</xdr:rowOff>
    </xdr:to>
    <xdr:cxnSp macro="">
      <xdr:nvCxnSpPr>
        <xdr:cNvPr id="31" name="Straight Connector 30">
          <a:extLst>
            <a:ext uri="{FF2B5EF4-FFF2-40B4-BE49-F238E27FC236}">
              <a16:creationId xmlns:a16="http://schemas.microsoft.com/office/drawing/2014/main" id="{AA2C82E0-9608-4E83-BB71-BDCA58FDCFBB}"/>
            </a:ext>
          </a:extLst>
        </xdr:cNvPr>
        <xdr:cNvCxnSpPr>
          <a:cxnSpLocks/>
        </xdr:cNvCxnSpPr>
      </xdr:nvCxnSpPr>
      <xdr:spPr>
        <a:xfrm>
          <a:off x="4552863" y="2198660"/>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572848</xdr:colOff>
      <xdr:row>15</xdr:row>
      <xdr:rowOff>175627</xdr:rowOff>
    </xdr:from>
    <xdr:to>
      <xdr:col>8</xdr:col>
      <xdr:colOff>248608</xdr:colOff>
      <xdr:row>17</xdr:row>
      <xdr:rowOff>37223</xdr:rowOff>
    </xdr:to>
    <xdr:sp macro="" textlink="">
      <xdr:nvSpPr>
        <xdr:cNvPr id="32" name="Action Button: Go Forward or Next 31">
          <a:extLst>
            <a:ext uri="{FF2B5EF4-FFF2-40B4-BE49-F238E27FC236}">
              <a16:creationId xmlns:a16="http://schemas.microsoft.com/office/drawing/2014/main" id="{86146AD1-615D-4F63-816D-1E52F6EDE977}"/>
            </a:ext>
          </a:extLst>
        </xdr:cNvPr>
        <xdr:cNvSpPr/>
      </xdr:nvSpPr>
      <xdr:spPr>
        <a:xfrm>
          <a:off x="4840048" y="2080627"/>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285663</xdr:colOff>
      <xdr:row>18</xdr:row>
      <xdr:rowOff>11668</xdr:rowOff>
    </xdr:from>
    <xdr:to>
      <xdr:col>7</xdr:col>
      <xdr:colOff>585418</xdr:colOff>
      <xdr:row>18</xdr:row>
      <xdr:rowOff>11668</xdr:rowOff>
    </xdr:to>
    <xdr:cxnSp macro="">
      <xdr:nvCxnSpPr>
        <xdr:cNvPr id="33" name="Straight Connector 32">
          <a:extLst>
            <a:ext uri="{FF2B5EF4-FFF2-40B4-BE49-F238E27FC236}">
              <a16:creationId xmlns:a16="http://schemas.microsoft.com/office/drawing/2014/main" id="{047BD999-77EE-476F-B2F7-33A54C0F22C2}"/>
            </a:ext>
          </a:extLst>
        </xdr:cNvPr>
        <xdr:cNvCxnSpPr>
          <a:cxnSpLocks/>
        </xdr:cNvCxnSpPr>
      </xdr:nvCxnSpPr>
      <xdr:spPr>
        <a:xfrm>
          <a:off x="4552863" y="2488168"/>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572848</xdr:colOff>
      <xdr:row>17</xdr:row>
      <xdr:rowOff>98649</xdr:rowOff>
    </xdr:from>
    <xdr:to>
      <xdr:col>8</xdr:col>
      <xdr:colOff>248608</xdr:colOff>
      <xdr:row>18</xdr:row>
      <xdr:rowOff>150745</xdr:rowOff>
    </xdr:to>
    <xdr:sp macro="" textlink="">
      <xdr:nvSpPr>
        <xdr:cNvPr id="34" name="Action Button: Go Forward or Next 33">
          <a:extLst>
            <a:ext uri="{FF2B5EF4-FFF2-40B4-BE49-F238E27FC236}">
              <a16:creationId xmlns:a16="http://schemas.microsoft.com/office/drawing/2014/main" id="{0CBBED53-4B5B-4963-A3C3-3F9131B17307}"/>
            </a:ext>
          </a:extLst>
        </xdr:cNvPr>
        <xdr:cNvSpPr/>
      </xdr:nvSpPr>
      <xdr:spPr>
        <a:xfrm>
          <a:off x="4840048" y="2384649"/>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73109</xdr:colOff>
      <xdr:row>21</xdr:row>
      <xdr:rowOff>38770</xdr:rowOff>
    </xdr:from>
    <xdr:to>
      <xdr:col>4</xdr:col>
      <xdr:colOff>303454</xdr:colOff>
      <xdr:row>22</xdr:row>
      <xdr:rowOff>77541</xdr:rowOff>
    </xdr:to>
    <xdr:sp macro="" textlink="">
      <xdr:nvSpPr>
        <xdr:cNvPr id="35" name="Rectangle: Rounded Corners 34">
          <a:hlinkClick xmlns:r="http://schemas.openxmlformats.org/officeDocument/2006/relationships" r:id="rId5"/>
          <a:extLst>
            <a:ext uri="{FF2B5EF4-FFF2-40B4-BE49-F238E27FC236}">
              <a16:creationId xmlns:a16="http://schemas.microsoft.com/office/drawing/2014/main" id="{B478439A-ED72-4B9A-82CD-44E155000ACB}"/>
            </a:ext>
          </a:extLst>
        </xdr:cNvPr>
        <xdr:cNvSpPr/>
      </xdr:nvSpPr>
      <xdr:spPr>
        <a:xfrm>
          <a:off x="682709" y="3086770"/>
          <a:ext cx="2059145" cy="229271"/>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rtl="0" fontAlgn="t"/>
          <a:r>
            <a:rPr lang="en-US" sz="1100" b="1" i="0">
              <a:solidFill>
                <a:schemeClr val="bg1"/>
              </a:solidFill>
              <a:effectLst/>
              <a:latin typeface="+mn-lt"/>
              <a:ea typeface="+mn-ea"/>
              <a:cs typeface="+mn-cs"/>
            </a:rPr>
            <a:t>Littelfuse, Lipa City</a:t>
          </a:r>
        </a:p>
      </xdr:txBody>
    </xdr:sp>
    <xdr:clientData/>
  </xdr:twoCellAnchor>
  <xdr:twoCellAnchor>
    <xdr:from>
      <xdr:col>1</xdr:col>
      <xdr:colOff>73110</xdr:colOff>
      <xdr:row>19</xdr:row>
      <xdr:rowOff>136137</xdr:rowOff>
    </xdr:from>
    <xdr:to>
      <xdr:col>4</xdr:col>
      <xdr:colOff>295814</xdr:colOff>
      <xdr:row>20</xdr:row>
      <xdr:rowOff>175738</xdr:rowOff>
    </xdr:to>
    <xdr:sp macro="" textlink="">
      <xdr:nvSpPr>
        <xdr:cNvPr id="36" name="Rectangle: Rounded Corners 35">
          <a:hlinkClick xmlns:r="http://schemas.openxmlformats.org/officeDocument/2006/relationships" r:id="rId6"/>
          <a:extLst>
            <a:ext uri="{FF2B5EF4-FFF2-40B4-BE49-F238E27FC236}">
              <a16:creationId xmlns:a16="http://schemas.microsoft.com/office/drawing/2014/main" id="{51E10C65-2C6F-4EA3-B23A-C0E6AA9AA021}"/>
            </a:ext>
          </a:extLst>
        </xdr:cNvPr>
        <xdr:cNvSpPr/>
      </xdr:nvSpPr>
      <xdr:spPr>
        <a:xfrm>
          <a:off x="682710" y="2803137"/>
          <a:ext cx="2051504" cy="230101"/>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Goodyear Innovation Center</a:t>
          </a:r>
        </a:p>
      </xdr:txBody>
    </xdr:sp>
    <xdr:clientData/>
  </xdr:twoCellAnchor>
  <xdr:twoCellAnchor>
    <xdr:from>
      <xdr:col>1</xdr:col>
      <xdr:colOff>80751</xdr:colOff>
      <xdr:row>18</xdr:row>
      <xdr:rowOff>43004</xdr:rowOff>
    </xdr:from>
    <xdr:to>
      <xdr:col>4</xdr:col>
      <xdr:colOff>303455</xdr:colOff>
      <xdr:row>19</xdr:row>
      <xdr:rowOff>82604</xdr:rowOff>
    </xdr:to>
    <xdr:sp macro="" textlink="">
      <xdr:nvSpPr>
        <xdr:cNvPr id="37" name="Rectangle: Rounded Corners 36">
          <a:hlinkClick xmlns:r="http://schemas.openxmlformats.org/officeDocument/2006/relationships" r:id="rId7"/>
          <a:extLst>
            <a:ext uri="{FF2B5EF4-FFF2-40B4-BE49-F238E27FC236}">
              <a16:creationId xmlns:a16="http://schemas.microsoft.com/office/drawing/2014/main" id="{24411016-E7A4-4F4E-9968-83CD0104289B}"/>
            </a:ext>
          </a:extLst>
        </xdr:cNvPr>
        <xdr:cNvSpPr/>
      </xdr:nvSpPr>
      <xdr:spPr>
        <a:xfrm>
          <a:off x="690351" y="2519504"/>
          <a:ext cx="2051504" cy="23010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IVECO </a:t>
          </a:r>
        </a:p>
      </xdr:txBody>
    </xdr:sp>
    <xdr:clientData/>
  </xdr:twoCellAnchor>
  <xdr:twoCellAnchor>
    <xdr:from>
      <xdr:col>1</xdr:col>
      <xdr:colOff>80751</xdr:colOff>
      <xdr:row>16</xdr:row>
      <xdr:rowOff>135451</xdr:rowOff>
    </xdr:from>
    <xdr:to>
      <xdr:col>4</xdr:col>
      <xdr:colOff>306873</xdr:colOff>
      <xdr:row>17</xdr:row>
      <xdr:rowOff>179971</xdr:rowOff>
    </xdr:to>
    <xdr:sp macro="" textlink="">
      <xdr:nvSpPr>
        <xdr:cNvPr id="38" name="Rectangle: Rounded Corners 37">
          <a:hlinkClick xmlns:r="http://schemas.openxmlformats.org/officeDocument/2006/relationships" r:id="rId8"/>
          <a:extLst>
            <a:ext uri="{FF2B5EF4-FFF2-40B4-BE49-F238E27FC236}">
              <a16:creationId xmlns:a16="http://schemas.microsoft.com/office/drawing/2014/main" id="{44184C45-0EFD-4C8E-8451-814E8B1031E6}"/>
            </a:ext>
          </a:extLst>
        </xdr:cNvPr>
        <xdr:cNvSpPr/>
      </xdr:nvSpPr>
      <xdr:spPr>
        <a:xfrm>
          <a:off x="690351" y="2230951"/>
          <a:ext cx="2054922" cy="235020"/>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FPT Powertrain Technologies</a:t>
          </a:r>
        </a:p>
      </xdr:txBody>
    </xdr:sp>
    <xdr:clientData/>
  </xdr:twoCellAnchor>
  <xdr:twoCellAnchor>
    <xdr:from>
      <xdr:col>4</xdr:col>
      <xdr:colOff>288702</xdr:colOff>
      <xdr:row>16</xdr:row>
      <xdr:rowOff>128131</xdr:rowOff>
    </xdr:from>
    <xdr:to>
      <xdr:col>4</xdr:col>
      <xdr:colOff>574062</xdr:colOff>
      <xdr:row>17</xdr:row>
      <xdr:rowOff>180227</xdr:rowOff>
    </xdr:to>
    <xdr:sp macro="" textlink="">
      <xdr:nvSpPr>
        <xdr:cNvPr id="39" name="Action Button: Go Forward or Next 38">
          <a:extLst>
            <a:ext uri="{FF2B5EF4-FFF2-40B4-BE49-F238E27FC236}">
              <a16:creationId xmlns:a16="http://schemas.microsoft.com/office/drawing/2014/main" id="{9CFFB739-F5A2-4954-8876-43140D36E7E4}"/>
            </a:ext>
          </a:extLst>
        </xdr:cNvPr>
        <xdr:cNvSpPr/>
      </xdr:nvSpPr>
      <xdr:spPr>
        <a:xfrm>
          <a:off x="2727102" y="2223631"/>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279501</xdr:colOff>
      <xdr:row>18</xdr:row>
      <xdr:rowOff>35303</xdr:rowOff>
    </xdr:from>
    <xdr:to>
      <xdr:col>4</xdr:col>
      <xdr:colOff>564861</xdr:colOff>
      <xdr:row>19</xdr:row>
      <xdr:rowOff>87399</xdr:rowOff>
    </xdr:to>
    <xdr:sp macro="" textlink="">
      <xdr:nvSpPr>
        <xdr:cNvPr id="40" name="Action Button: Go Forward or Next 39">
          <a:extLst>
            <a:ext uri="{FF2B5EF4-FFF2-40B4-BE49-F238E27FC236}">
              <a16:creationId xmlns:a16="http://schemas.microsoft.com/office/drawing/2014/main" id="{16F51578-D5DC-4B17-A3C9-94C107438ABA}"/>
            </a:ext>
          </a:extLst>
        </xdr:cNvPr>
        <xdr:cNvSpPr/>
      </xdr:nvSpPr>
      <xdr:spPr>
        <a:xfrm>
          <a:off x="2717901" y="2511803"/>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288702</xdr:colOff>
      <xdr:row>19</xdr:row>
      <xdr:rowOff>129271</xdr:rowOff>
    </xdr:from>
    <xdr:to>
      <xdr:col>4</xdr:col>
      <xdr:colOff>574062</xdr:colOff>
      <xdr:row>20</xdr:row>
      <xdr:rowOff>181367</xdr:rowOff>
    </xdr:to>
    <xdr:sp macro="" textlink="">
      <xdr:nvSpPr>
        <xdr:cNvPr id="41" name="Action Button: Go Forward or Next 40">
          <a:extLst>
            <a:ext uri="{FF2B5EF4-FFF2-40B4-BE49-F238E27FC236}">
              <a16:creationId xmlns:a16="http://schemas.microsoft.com/office/drawing/2014/main" id="{13DA97F1-E5C3-4A67-939C-5B1D8EC7F458}"/>
            </a:ext>
          </a:extLst>
        </xdr:cNvPr>
        <xdr:cNvSpPr/>
      </xdr:nvSpPr>
      <xdr:spPr>
        <a:xfrm>
          <a:off x="2727102" y="2796271"/>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295814</xdr:colOff>
      <xdr:row>21</xdr:row>
      <xdr:rowOff>43103</xdr:rowOff>
    </xdr:from>
    <xdr:to>
      <xdr:col>4</xdr:col>
      <xdr:colOff>581174</xdr:colOff>
      <xdr:row>22</xdr:row>
      <xdr:rowOff>95199</xdr:rowOff>
    </xdr:to>
    <xdr:sp macro="" textlink="">
      <xdr:nvSpPr>
        <xdr:cNvPr id="42" name="Action Button: Go Forward or Next 41">
          <a:extLst>
            <a:ext uri="{FF2B5EF4-FFF2-40B4-BE49-F238E27FC236}">
              <a16:creationId xmlns:a16="http://schemas.microsoft.com/office/drawing/2014/main" id="{F4774EEE-A646-487B-BA94-D8FB83BB305E}"/>
            </a:ext>
          </a:extLst>
        </xdr:cNvPr>
        <xdr:cNvSpPr/>
      </xdr:nvSpPr>
      <xdr:spPr>
        <a:xfrm>
          <a:off x="2734214" y="3091103"/>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585644</xdr:colOff>
      <xdr:row>17</xdr:row>
      <xdr:rowOff>55499</xdr:rowOff>
    </xdr:from>
    <xdr:to>
      <xdr:col>5</xdr:col>
      <xdr:colOff>275799</xdr:colOff>
      <xdr:row>17</xdr:row>
      <xdr:rowOff>55499</xdr:rowOff>
    </xdr:to>
    <xdr:cxnSp macro="">
      <xdr:nvCxnSpPr>
        <xdr:cNvPr id="43" name="Straight Connector 42">
          <a:extLst>
            <a:ext uri="{FF2B5EF4-FFF2-40B4-BE49-F238E27FC236}">
              <a16:creationId xmlns:a16="http://schemas.microsoft.com/office/drawing/2014/main" id="{27AF360A-AE3F-4A7D-9455-7F842CE58BFB}"/>
            </a:ext>
          </a:extLst>
        </xdr:cNvPr>
        <xdr:cNvCxnSpPr>
          <a:cxnSpLocks/>
        </xdr:cNvCxnSpPr>
      </xdr:nvCxnSpPr>
      <xdr:spPr>
        <a:xfrm>
          <a:off x="3024044" y="2341499"/>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577653</xdr:colOff>
      <xdr:row>18</xdr:row>
      <xdr:rowOff>154258</xdr:rowOff>
    </xdr:from>
    <xdr:to>
      <xdr:col>5</xdr:col>
      <xdr:colOff>267808</xdr:colOff>
      <xdr:row>18</xdr:row>
      <xdr:rowOff>154258</xdr:rowOff>
    </xdr:to>
    <xdr:cxnSp macro="">
      <xdr:nvCxnSpPr>
        <xdr:cNvPr id="44" name="Straight Connector 43">
          <a:extLst>
            <a:ext uri="{FF2B5EF4-FFF2-40B4-BE49-F238E27FC236}">
              <a16:creationId xmlns:a16="http://schemas.microsoft.com/office/drawing/2014/main" id="{48C8DEC2-621B-4176-9D99-D81F7C5FA27C}"/>
            </a:ext>
          </a:extLst>
        </xdr:cNvPr>
        <xdr:cNvCxnSpPr>
          <a:cxnSpLocks/>
        </xdr:cNvCxnSpPr>
      </xdr:nvCxnSpPr>
      <xdr:spPr>
        <a:xfrm>
          <a:off x="3016053" y="2630758"/>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581174</xdr:colOff>
      <xdr:row>20</xdr:row>
      <xdr:rowOff>64829</xdr:rowOff>
    </xdr:from>
    <xdr:to>
      <xdr:col>5</xdr:col>
      <xdr:colOff>271329</xdr:colOff>
      <xdr:row>20</xdr:row>
      <xdr:rowOff>64829</xdr:rowOff>
    </xdr:to>
    <xdr:cxnSp macro="">
      <xdr:nvCxnSpPr>
        <xdr:cNvPr id="45" name="Straight Connector 44">
          <a:extLst>
            <a:ext uri="{FF2B5EF4-FFF2-40B4-BE49-F238E27FC236}">
              <a16:creationId xmlns:a16="http://schemas.microsoft.com/office/drawing/2014/main" id="{4028B93F-3A12-4210-AE08-5A816E01C4E2}"/>
            </a:ext>
          </a:extLst>
        </xdr:cNvPr>
        <xdr:cNvCxnSpPr>
          <a:cxnSpLocks/>
        </xdr:cNvCxnSpPr>
      </xdr:nvCxnSpPr>
      <xdr:spPr>
        <a:xfrm>
          <a:off x="3019574" y="2922329"/>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586854</xdr:colOff>
      <xdr:row>21</xdr:row>
      <xdr:rowOff>163837</xdr:rowOff>
    </xdr:from>
    <xdr:to>
      <xdr:col>5</xdr:col>
      <xdr:colOff>277009</xdr:colOff>
      <xdr:row>21</xdr:row>
      <xdr:rowOff>163837</xdr:rowOff>
    </xdr:to>
    <xdr:cxnSp macro="">
      <xdr:nvCxnSpPr>
        <xdr:cNvPr id="46" name="Straight Connector 45">
          <a:extLst>
            <a:ext uri="{FF2B5EF4-FFF2-40B4-BE49-F238E27FC236}">
              <a16:creationId xmlns:a16="http://schemas.microsoft.com/office/drawing/2014/main" id="{8DB62082-9DA4-4954-B4AE-ED490A946F20}"/>
            </a:ext>
          </a:extLst>
        </xdr:cNvPr>
        <xdr:cNvCxnSpPr>
          <a:cxnSpLocks/>
        </xdr:cNvCxnSpPr>
      </xdr:nvCxnSpPr>
      <xdr:spPr>
        <a:xfrm>
          <a:off x="3025254" y="3211837"/>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280898</xdr:colOff>
      <xdr:row>22</xdr:row>
      <xdr:rowOff>33651</xdr:rowOff>
    </xdr:from>
    <xdr:to>
      <xdr:col>11</xdr:col>
      <xdr:colOff>509913</xdr:colOff>
      <xdr:row>23</xdr:row>
      <xdr:rowOff>72422</xdr:rowOff>
    </xdr:to>
    <xdr:sp macro="" textlink="">
      <xdr:nvSpPr>
        <xdr:cNvPr id="47" name="Rectangle: Rounded Corners 46">
          <a:hlinkClick xmlns:r="http://schemas.openxmlformats.org/officeDocument/2006/relationships" r:id="rId9"/>
          <a:extLst>
            <a:ext uri="{FF2B5EF4-FFF2-40B4-BE49-F238E27FC236}">
              <a16:creationId xmlns:a16="http://schemas.microsoft.com/office/drawing/2014/main" id="{6E44FD57-7FBB-4320-A08C-0EB8825EA949}"/>
            </a:ext>
          </a:extLst>
        </xdr:cNvPr>
        <xdr:cNvSpPr/>
      </xdr:nvSpPr>
      <xdr:spPr>
        <a:xfrm>
          <a:off x="5157698" y="3272151"/>
          <a:ext cx="2057815" cy="229271"/>
        </a:xfrm>
        <a:prstGeom prst="roundRec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Powerblanket</a:t>
          </a:r>
        </a:p>
      </xdr:txBody>
    </xdr:sp>
    <xdr:clientData/>
  </xdr:twoCellAnchor>
  <xdr:twoCellAnchor>
    <xdr:from>
      <xdr:col>8</xdr:col>
      <xdr:colOff>279569</xdr:colOff>
      <xdr:row>20</xdr:row>
      <xdr:rowOff>135238</xdr:rowOff>
    </xdr:from>
    <xdr:to>
      <xdr:col>11</xdr:col>
      <xdr:colOff>509914</xdr:colOff>
      <xdr:row>21</xdr:row>
      <xdr:rowOff>174009</xdr:rowOff>
    </xdr:to>
    <xdr:sp macro="" textlink="">
      <xdr:nvSpPr>
        <xdr:cNvPr id="48" name="Rectangle: Rounded Corners 47">
          <a:hlinkClick xmlns:r="http://schemas.openxmlformats.org/officeDocument/2006/relationships" r:id="rId10"/>
          <a:extLst>
            <a:ext uri="{FF2B5EF4-FFF2-40B4-BE49-F238E27FC236}">
              <a16:creationId xmlns:a16="http://schemas.microsoft.com/office/drawing/2014/main" id="{EFC14E7D-2BFB-4181-826F-9A6CCD8FD0EF}"/>
            </a:ext>
          </a:extLst>
        </xdr:cNvPr>
        <xdr:cNvSpPr/>
      </xdr:nvSpPr>
      <xdr:spPr>
        <a:xfrm>
          <a:off x="5156369" y="2992738"/>
          <a:ext cx="2059145" cy="229271"/>
        </a:xfrm>
        <a:prstGeom prst="roundRec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AGCO</a:t>
          </a:r>
        </a:p>
      </xdr:txBody>
    </xdr:sp>
    <xdr:clientData/>
  </xdr:twoCellAnchor>
  <xdr:twoCellAnchor>
    <xdr:from>
      <xdr:col>8</xdr:col>
      <xdr:colOff>279569</xdr:colOff>
      <xdr:row>23</xdr:row>
      <xdr:rowOff>132838</xdr:rowOff>
    </xdr:from>
    <xdr:to>
      <xdr:col>11</xdr:col>
      <xdr:colOff>508583</xdr:colOff>
      <xdr:row>24</xdr:row>
      <xdr:rowOff>171609</xdr:rowOff>
    </xdr:to>
    <xdr:sp macro="" textlink="">
      <xdr:nvSpPr>
        <xdr:cNvPr id="49" name="Rectangle: Rounded Corners 48">
          <a:hlinkClick xmlns:r="http://schemas.openxmlformats.org/officeDocument/2006/relationships" r:id="rId11"/>
          <a:extLst>
            <a:ext uri="{FF2B5EF4-FFF2-40B4-BE49-F238E27FC236}">
              <a16:creationId xmlns:a16="http://schemas.microsoft.com/office/drawing/2014/main" id="{70E1F0D7-4E20-4027-B893-9DBA83D178FD}"/>
            </a:ext>
          </a:extLst>
        </xdr:cNvPr>
        <xdr:cNvSpPr/>
      </xdr:nvSpPr>
      <xdr:spPr>
        <a:xfrm>
          <a:off x="5156369" y="3561838"/>
          <a:ext cx="2057814" cy="229271"/>
        </a:xfrm>
        <a:prstGeom prst="roundRec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Littelfuse – Dongguan</a:t>
          </a:r>
        </a:p>
      </xdr:txBody>
    </xdr:sp>
    <xdr:clientData/>
  </xdr:twoCellAnchor>
  <xdr:twoCellAnchor>
    <xdr:from>
      <xdr:col>8</xdr:col>
      <xdr:colOff>265174</xdr:colOff>
      <xdr:row>25</xdr:row>
      <xdr:rowOff>57220</xdr:rowOff>
    </xdr:from>
    <xdr:to>
      <xdr:col>11</xdr:col>
      <xdr:colOff>494188</xdr:colOff>
      <xdr:row>26</xdr:row>
      <xdr:rowOff>95991</xdr:rowOff>
    </xdr:to>
    <xdr:sp macro="" textlink="">
      <xdr:nvSpPr>
        <xdr:cNvPr id="50" name="Rectangle: Rounded Corners 49">
          <a:hlinkClick xmlns:r="http://schemas.openxmlformats.org/officeDocument/2006/relationships" r:id="rId12"/>
          <a:extLst>
            <a:ext uri="{FF2B5EF4-FFF2-40B4-BE49-F238E27FC236}">
              <a16:creationId xmlns:a16="http://schemas.microsoft.com/office/drawing/2014/main" id="{21FA9CA5-40A8-4141-A096-3F66F48641B8}"/>
            </a:ext>
          </a:extLst>
        </xdr:cNvPr>
        <xdr:cNvSpPr/>
      </xdr:nvSpPr>
      <xdr:spPr>
        <a:xfrm>
          <a:off x="5141974" y="3867220"/>
          <a:ext cx="2057814" cy="229271"/>
        </a:xfrm>
        <a:prstGeom prst="roundRec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Littelfuse - Suzhou</a:t>
          </a:r>
        </a:p>
      </xdr:txBody>
    </xdr:sp>
    <xdr:clientData/>
  </xdr:twoCellAnchor>
  <xdr:twoCellAnchor>
    <xdr:from>
      <xdr:col>7</xdr:col>
      <xdr:colOff>589414</xdr:colOff>
      <xdr:row>20</xdr:row>
      <xdr:rowOff>114941</xdr:rowOff>
    </xdr:from>
    <xdr:to>
      <xdr:col>8</xdr:col>
      <xdr:colOff>265174</xdr:colOff>
      <xdr:row>21</xdr:row>
      <xdr:rowOff>167037</xdr:rowOff>
    </xdr:to>
    <xdr:sp macro="" textlink="">
      <xdr:nvSpPr>
        <xdr:cNvPr id="51" name="Action Button: Go Forward or Next 50">
          <a:extLst>
            <a:ext uri="{FF2B5EF4-FFF2-40B4-BE49-F238E27FC236}">
              <a16:creationId xmlns:a16="http://schemas.microsoft.com/office/drawing/2014/main" id="{DE7CDE53-FCE0-4FEB-A5D8-E590E3EEF068}"/>
            </a:ext>
          </a:extLst>
        </xdr:cNvPr>
        <xdr:cNvSpPr/>
      </xdr:nvSpPr>
      <xdr:spPr>
        <a:xfrm>
          <a:off x="4856614" y="2972441"/>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289659</xdr:colOff>
      <xdr:row>21</xdr:row>
      <xdr:rowOff>45739</xdr:rowOff>
    </xdr:from>
    <xdr:to>
      <xdr:col>7</xdr:col>
      <xdr:colOff>589414</xdr:colOff>
      <xdr:row>21</xdr:row>
      <xdr:rowOff>45739</xdr:rowOff>
    </xdr:to>
    <xdr:cxnSp macro="">
      <xdr:nvCxnSpPr>
        <xdr:cNvPr id="52" name="Straight Connector 51">
          <a:extLst>
            <a:ext uri="{FF2B5EF4-FFF2-40B4-BE49-F238E27FC236}">
              <a16:creationId xmlns:a16="http://schemas.microsoft.com/office/drawing/2014/main" id="{31C227A7-2F4B-4C70-A1F5-06C2DE448DC6}"/>
            </a:ext>
          </a:extLst>
        </xdr:cNvPr>
        <xdr:cNvCxnSpPr>
          <a:cxnSpLocks/>
          <a:endCxn id="51" idx="2"/>
        </xdr:cNvCxnSpPr>
      </xdr:nvCxnSpPr>
      <xdr:spPr>
        <a:xfrm>
          <a:off x="4556859" y="3093739"/>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580213</xdr:colOff>
      <xdr:row>22</xdr:row>
      <xdr:rowOff>22113</xdr:rowOff>
    </xdr:from>
    <xdr:to>
      <xdr:col>8</xdr:col>
      <xdr:colOff>255973</xdr:colOff>
      <xdr:row>23</xdr:row>
      <xdr:rowOff>74209</xdr:rowOff>
    </xdr:to>
    <xdr:sp macro="" textlink="">
      <xdr:nvSpPr>
        <xdr:cNvPr id="53" name="Action Button: Go Forward or Next 52">
          <a:extLst>
            <a:ext uri="{FF2B5EF4-FFF2-40B4-BE49-F238E27FC236}">
              <a16:creationId xmlns:a16="http://schemas.microsoft.com/office/drawing/2014/main" id="{192F0A37-5CE1-4F03-AAB2-ADD399E91B82}"/>
            </a:ext>
          </a:extLst>
        </xdr:cNvPr>
        <xdr:cNvSpPr/>
      </xdr:nvSpPr>
      <xdr:spPr>
        <a:xfrm>
          <a:off x="4847413" y="3260613"/>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293028</xdr:colOff>
      <xdr:row>22</xdr:row>
      <xdr:rowOff>144498</xdr:rowOff>
    </xdr:from>
    <xdr:to>
      <xdr:col>7</xdr:col>
      <xdr:colOff>592783</xdr:colOff>
      <xdr:row>22</xdr:row>
      <xdr:rowOff>144498</xdr:rowOff>
    </xdr:to>
    <xdr:cxnSp macro="">
      <xdr:nvCxnSpPr>
        <xdr:cNvPr id="54" name="Straight Connector 53">
          <a:extLst>
            <a:ext uri="{FF2B5EF4-FFF2-40B4-BE49-F238E27FC236}">
              <a16:creationId xmlns:a16="http://schemas.microsoft.com/office/drawing/2014/main" id="{56D7B5A9-AAEE-439B-A321-1E995096BA00}"/>
            </a:ext>
          </a:extLst>
        </xdr:cNvPr>
        <xdr:cNvCxnSpPr>
          <a:cxnSpLocks/>
        </xdr:cNvCxnSpPr>
      </xdr:nvCxnSpPr>
      <xdr:spPr>
        <a:xfrm>
          <a:off x="4560228" y="3382998"/>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302229</xdr:colOff>
      <xdr:row>24</xdr:row>
      <xdr:rowOff>55069</xdr:rowOff>
    </xdr:from>
    <xdr:to>
      <xdr:col>7</xdr:col>
      <xdr:colOff>601984</xdr:colOff>
      <xdr:row>24</xdr:row>
      <xdr:rowOff>55069</xdr:rowOff>
    </xdr:to>
    <xdr:cxnSp macro="">
      <xdr:nvCxnSpPr>
        <xdr:cNvPr id="55" name="Straight Connector 54">
          <a:extLst>
            <a:ext uri="{FF2B5EF4-FFF2-40B4-BE49-F238E27FC236}">
              <a16:creationId xmlns:a16="http://schemas.microsoft.com/office/drawing/2014/main" id="{935A06FE-EF7F-4E94-968A-53F4F31C241D}"/>
            </a:ext>
          </a:extLst>
        </xdr:cNvPr>
        <xdr:cNvCxnSpPr>
          <a:cxnSpLocks/>
        </xdr:cNvCxnSpPr>
      </xdr:nvCxnSpPr>
      <xdr:spPr>
        <a:xfrm>
          <a:off x="4569429" y="3674569"/>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589414</xdr:colOff>
      <xdr:row>23</xdr:row>
      <xdr:rowOff>127536</xdr:rowOff>
    </xdr:from>
    <xdr:to>
      <xdr:col>8</xdr:col>
      <xdr:colOff>265174</xdr:colOff>
      <xdr:row>24</xdr:row>
      <xdr:rowOff>179632</xdr:rowOff>
    </xdr:to>
    <xdr:sp macro="" textlink="">
      <xdr:nvSpPr>
        <xdr:cNvPr id="56" name="Action Button: Go Forward or Next 55">
          <a:extLst>
            <a:ext uri="{FF2B5EF4-FFF2-40B4-BE49-F238E27FC236}">
              <a16:creationId xmlns:a16="http://schemas.microsoft.com/office/drawing/2014/main" id="{480DD187-AE22-4CED-A6D9-CA372240D7C3}"/>
            </a:ext>
          </a:extLst>
        </xdr:cNvPr>
        <xdr:cNvSpPr/>
      </xdr:nvSpPr>
      <xdr:spPr>
        <a:xfrm>
          <a:off x="4856614" y="3556536"/>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302229</xdr:colOff>
      <xdr:row>25</xdr:row>
      <xdr:rowOff>154077</xdr:rowOff>
    </xdr:from>
    <xdr:to>
      <xdr:col>7</xdr:col>
      <xdr:colOff>601984</xdr:colOff>
      <xdr:row>25</xdr:row>
      <xdr:rowOff>154077</xdr:rowOff>
    </xdr:to>
    <xdr:cxnSp macro="">
      <xdr:nvCxnSpPr>
        <xdr:cNvPr id="57" name="Straight Connector 56">
          <a:extLst>
            <a:ext uri="{FF2B5EF4-FFF2-40B4-BE49-F238E27FC236}">
              <a16:creationId xmlns:a16="http://schemas.microsoft.com/office/drawing/2014/main" id="{2A5AC6FC-44DB-4F33-B06D-8072417D23F7}"/>
            </a:ext>
          </a:extLst>
        </xdr:cNvPr>
        <xdr:cNvCxnSpPr>
          <a:cxnSpLocks/>
        </xdr:cNvCxnSpPr>
      </xdr:nvCxnSpPr>
      <xdr:spPr>
        <a:xfrm>
          <a:off x="4569429" y="3964077"/>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589414</xdr:colOff>
      <xdr:row>25</xdr:row>
      <xdr:rowOff>50558</xdr:rowOff>
    </xdr:from>
    <xdr:to>
      <xdr:col>8</xdr:col>
      <xdr:colOff>265174</xdr:colOff>
      <xdr:row>26</xdr:row>
      <xdr:rowOff>102654</xdr:rowOff>
    </xdr:to>
    <xdr:sp macro="" textlink="">
      <xdr:nvSpPr>
        <xdr:cNvPr id="58" name="Action Button: Go Forward or Next 57">
          <a:extLst>
            <a:ext uri="{FF2B5EF4-FFF2-40B4-BE49-F238E27FC236}">
              <a16:creationId xmlns:a16="http://schemas.microsoft.com/office/drawing/2014/main" id="{AC35A528-7990-4FC5-BAFD-DECC237DDA93}"/>
            </a:ext>
          </a:extLst>
        </xdr:cNvPr>
        <xdr:cNvSpPr/>
      </xdr:nvSpPr>
      <xdr:spPr>
        <a:xfrm>
          <a:off x="4856614" y="3860558"/>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329212</xdr:colOff>
      <xdr:row>23</xdr:row>
      <xdr:rowOff>163929</xdr:rowOff>
    </xdr:from>
    <xdr:to>
      <xdr:col>5</xdr:col>
      <xdr:colOff>4972</xdr:colOff>
      <xdr:row>25</xdr:row>
      <xdr:rowOff>25525</xdr:rowOff>
    </xdr:to>
    <xdr:sp macro="" textlink="">
      <xdr:nvSpPr>
        <xdr:cNvPr id="59" name="Action Button: Go Forward or Next 58">
          <a:extLst>
            <a:ext uri="{FF2B5EF4-FFF2-40B4-BE49-F238E27FC236}">
              <a16:creationId xmlns:a16="http://schemas.microsoft.com/office/drawing/2014/main" id="{BEB2531C-3CB1-493E-ACE7-D2406574B37A}"/>
            </a:ext>
          </a:extLst>
        </xdr:cNvPr>
        <xdr:cNvSpPr/>
      </xdr:nvSpPr>
      <xdr:spPr>
        <a:xfrm>
          <a:off x="2767612" y="3592929"/>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318264</xdr:colOff>
      <xdr:row>25</xdr:row>
      <xdr:rowOff>67288</xdr:rowOff>
    </xdr:from>
    <xdr:to>
      <xdr:col>4</xdr:col>
      <xdr:colOff>603624</xdr:colOff>
      <xdr:row>26</xdr:row>
      <xdr:rowOff>119384</xdr:rowOff>
    </xdr:to>
    <xdr:sp macro="" textlink="">
      <xdr:nvSpPr>
        <xdr:cNvPr id="60" name="Action Button: Go Forward or Next 59">
          <a:extLst>
            <a:ext uri="{FF2B5EF4-FFF2-40B4-BE49-F238E27FC236}">
              <a16:creationId xmlns:a16="http://schemas.microsoft.com/office/drawing/2014/main" id="{93A9939C-AA63-4FE4-B525-9D19FA863D2C}"/>
            </a:ext>
          </a:extLst>
        </xdr:cNvPr>
        <xdr:cNvSpPr/>
      </xdr:nvSpPr>
      <xdr:spPr>
        <a:xfrm>
          <a:off x="2756664" y="3877288"/>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330307</xdr:colOff>
      <xdr:row>26</xdr:row>
      <xdr:rowOff>149890</xdr:rowOff>
    </xdr:from>
    <xdr:to>
      <xdr:col>5</xdr:col>
      <xdr:colOff>6067</xdr:colOff>
      <xdr:row>28</xdr:row>
      <xdr:rowOff>11486</xdr:rowOff>
    </xdr:to>
    <xdr:sp macro="" textlink="">
      <xdr:nvSpPr>
        <xdr:cNvPr id="61" name="Action Button: Go Forward or Next 60">
          <a:extLst>
            <a:ext uri="{FF2B5EF4-FFF2-40B4-BE49-F238E27FC236}">
              <a16:creationId xmlns:a16="http://schemas.microsoft.com/office/drawing/2014/main" id="{02151A29-501A-40D9-A227-320B812258DF}"/>
            </a:ext>
          </a:extLst>
        </xdr:cNvPr>
        <xdr:cNvSpPr/>
      </xdr:nvSpPr>
      <xdr:spPr>
        <a:xfrm>
          <a:off x="2768707" y="4150390"/>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339265</xdr:colOff>
      <xdr:row>28</xdr:row>
      <xdr:rowOff>38455</xdr:rowOff>
    </xdr:from>
    <xdr:to>
      <xdr:col>5</xdr:col>
      <xdr:colOff>15025</xdr:colOff>
      <xdr:row>29</xdr:row>
      <xdr:rowOff>90551</xdr:rowOff>
    </xdr:to>
    <xdr:sp macro="" textlink="">
      <xdr:nvSpPr>
        <xdr:cNvPr id="62" name="Action Button: Go Forward or Next 61">
          <a:extLst>
            <a:ext uri="{FF2B5EF4-FFF2-40B4-BE49-F238E27FC236}">
              <a16:creationId xmlns:a16="http://schemas.microsoft.com/office/drawing/2014/main" id="{C80A5B3B-CF62-484C-A59F-894DB35FDFF1}"/>
            </a:ext>
          </a:extLst>
        </xdr:cNvPr>
        <xdr:cNvSpPr/>
      </xdr:nvSpPr>
      <xdr:spPr>
        <a:xfrm>
          <a:off x="2777665" y="4419955"/>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4972</xdr:colOff>
      <xdr:row>24</xdr:row>
      <xdr:rowOff>84453</xdr:rowOff>
    </xdr:from>
    <xdr:to>
      <xdr:col>5</xdr:col>
      <xdr:colOff>268436</xdr:colOff>
      <xdr:row>24</xdr:row>
      <xdr:rowOff>94727</xdr:rowOff>
    </xdr:to>
    <xdr:cxnSp macro="">
      <xdr:nvCxnSpPr>
        <xdr:cNvPr id="63" name="Straight Connector 62">
          <a:extLst>
            <a:ext uri="{FF2B5EF4-FFF2-40B4-BE49-F238E27FC236}">
              <a16:creationId xmlns:a16="http://schemas.microsoft.com/office/drawing/2014/main" id="{3EDDCA34-2A8E-4EFC-B07C-467BEDD1D3D6}"/>
            </a:ext>
          </a:extLst>
        </xdr:cNvPr>
        <xdr:cNvCxnSpPr>
          <a:cxnSpLocks/>
          <a:stCxn id="59" idx="0"/>
          <a:endCxn id="7" idx="4"/>
        </xdr:cNvCxnSpPr>
      </xdr:nvCxnSpPr>
      <xdr:spPr>
        <a:xfrm flipV="1">
          <a:off x="3052972" y="3703953"/>
          <a:ext cx="263464" cy="10274"/>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4972</xdr:colOff>
      <xdr:row>25</xdr:row>
      <xdr:rowOff>164335</xdr:rowOff>
    </xdr:from>
    <xdr:to>
      <xdr:col>5</xdr:col>
      <xdr:colOff>304727</xdr:colOff>
      <xdr:row>25</xdr:row>
      <xdr:rowOff>164335</xdr:rowOff>
    </xdr:to>
    <xdr:cxnSp macro="">
      <xdr:nvCxnSpPr>
        <xdr:cNvPr id="64" name="Straight Connector 63">
          <a:extLst>
            <a:ext uri="{FF2B5EF4-FFF2-40B4-BE49-F238E27FC236}">
              <a16:creationId xmlns:a16="http://schemas.microsoft.com/office/drawing/2014/main" id="{F69EAE36-DF38-436C-898C-278C152BE074}"/>
            </a:ext>
          </a:extLst>
        </xdr:cNvPr>
        <xdr:cNvCxnSpPr>
          <a:cxnSpLocks/>
        </xdr:cNvCxnSpPr>
      </xdr:nvCxnSpPr>
      <xdr:spPr>
        <a:xfrm>
          <a:off x="3052972" y="3974335"/>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600362</xdr:colOff>
      <xdr:row>27</xdr:row>
      <xdr:rowOff>85397</xdr:rowOff>
    </xdr:from>
    <xdr:to>
      <xdr:col>5</xdr:col>
      <xdr:colOff>290517</xdr:colOff>
      <xdr:row>27</xdr:row>
      <xdr:rowOff>85397</xdr:rowOff>
    </xdr:to>
    <xdr:cxnSp macro="">
      <xdr:nvCxnSpPr>
        <xdr:cNvPr id="65" name="Straight Connector 64">
          <a:extLst>
            <a:ext uri="{FF2B5EF4-FFF2-40B4-BE49-F238E27FC236}">
              <a16:creationId xmlns:a16="http://schemas.microsoft.com/office/drawing/2014/main" id="{2B52B74D-B5E0-407D-B894-57C7DCBB29D1}"/>
            </a:ext>
          </a:extLst>
        </xdr:cNvPr>
        <xdr:cNvCxnSpPr>
          <a:cxnSpLocks/>
        </xdr:cNvCxnSpPr>
      </xdr:nvCxnSpPr>
      <xdr:spPr>
        <a:xfrm>
          <a:off x="3038762" y="4276397"/>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4972</xdr:colOff>
      <xdr:row>28</xdr:row>
      <xdr:rowOff>155453</xdr:rowOff>
    </xdr:from>
    <xdr:to>
      <xdr:col>5</xdr:col>
      <xdr:colOff>304727</xdr:colOff>
      <xdr:row>28</xdr:row>
      <xdr:rowOff>155453</xdr:rowOff>
    </xdr:to>
    <xdr:cxnSp macro="">
      <xdr:nvCxnSpPr>
        <xdr:cNvPr id="66" name="Straight Connector 65">
          <a:extLst>
            <a:ext uri="{FF2B5EF4-FFF2-40B4-BE49-F238E27FC236}">
              <a16:creationId xmlns:a16="http://schemas.microsoft.com/office/drawing/2014/main" id="{B9A2EED0-52AD-4788-928C-4B1DEA04B6FA}"/>
            </a:ext>
          </a:extLst>
        </xdr:cNvPr>
        <xdr:cNvCxnSpPr>
          <a:cxnSpLocks/>
        </xdr:cNvCxnSpPr>
      </xdr:nvCxnSpPr>
      <xdr:spPr>
        <a:xfrm>
          <a:off x="3052972" y="4536953"/>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100198</xdr:colOff>
      <xdr:row>25</xdr:row>
      <xdr:rowOff>67582</xdr:rowOff>
    </xdr:from>
    <xdr:to>
      <xdr:col>4</xdr:col>
      <xdr:colOff>329212</xdr:colOff>
      <xdr:row>26</xdr:row>
      <xdr:rowOff>102654</xdr:rowOff>
    </xdr:to>
    <xdr:sp macro="" textlink="">
      <xdr:nvSpPr>
        <xdr:cNvPr id="67" name="Rectangle: Rounded Corners 66">
          <a:hlinkClick xmlns:r="http://schemas.openxmlformats.org/officeDocument/2006/relationships" r:id="rId13"/>
          <a:extLst>
            <a:ext uri="{FF2B5EF4-FFF2-40B4-BE49-F238E27FC236}">
              <a16:creationId xmlns:a16="http://schemas.microsoft.com/office/drawing/2014/main" id="{2CBDDF12-E102-439E-BD86-145A0EE3F4C2}"/>
            </a:ext>
          </a:extLst>
        </xdr:cNvPr>
        <xdr:cNvSpPr/>
      </xdr:nvSpPr>
      <xdr:spPr>
        <a:xfrm>
          <a:off x="709798" y="3877582"/>
          <a:ext cx="2057814" cy="225572"/>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Accuride De MEXICO</a:t>
          </a:r>
        </a:p>
      </xdr:txBody>
    </xdr:sp>
    <xdr:clientData/>
  </xdr:twoCellAnchor>
  <xdr:twoCellAnchor>
    <xdr:from>
      <xdr:col>1</xdr:col>
      <xdr:colOff>100198</xdr:colOff>
      <xdr:row>23</xdr:row>
      <xdr:rowOff>164828</xdr:rowOff>
    </xdr:from>
    <xdr:to>
      <xdr:col>4</xdr:col>
      <xdr:colOff>329212</xdr:colOff>
      <xdr:row>25</xdr:row>
      <xdr:rowOff>36296</xdr:rowOff>
    </xdr:to>
    <xdr:sp macro="" textlink="">
      <xdr:nvSpPr>
        <xdr:cNvPr id="68" name="Rectangle: Rounded Corners 67">
          <a:hlinkClick xmlns:r="http://schemas.openxmlformats.org/officeDocument/2006/relationships" r:id="rId14"/>
          <a:extLst>
            <a:ext uri="{FF2B5EF4-FFF2-40B4-BE49-F238E27FC236}">
              <a16:creationId xmlns:a16="http://schemas.microsoft.com/office/drawing/2014/main" id="{A50D3595-1DBB-4A58-9A7D-1D6B4EF0672C}"/>
            </a:ext>
          </a:extLst>
        </xdr:cNvPr>
        <xdr:cNvSpPr/>
      </xdr:nvSpPr>
      <xdr:spPr>
        <a:xfrm>
          <a:off x="709798" y="3593828"/>
          <a:ext cx="2057814" cy="252468"/>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bg1"/>
              </a:solidFill>
              <a:effectLst/>
              <a:latin typeface="+mn-lt"/>
              <a:ea typeface="+mn-ea"/>
              <a:cs typeface="+mn-cs"/>
            </a:rPr>
            <a:t>MillerCoors Trenton Brewery</a:t>
          </a:r>
        </a:p>
      </xdr:txBody>
    </xdr:sp>
    <xdr:clientData/>
  </xdr:twoCellAnchor>
  <xdr:twoCellAnchor>
    <xdr:from>
      <xdr:col>1</xdr:col>
      <xdr:colOff>100198</xdr:colOff>
      <xdr:row>28</xdr:row>
      <xdr:rowOff>34155</xdr:rowOff>
    </xdr:from>
    <xdr:to>
      <xdr:col>4</xdr:col>
      <xdr:colOff>329212</xdr:colOff>
      <xdr:row>29</xdr:row>
      <xdr:rowOff>86252</xdr:rowOff>
    </xdr:to>
    <xdr:sp macro="" textlink="">
      <xdr:nvSpPr>
        <xdr:cNvPr id="69" name="Rectangle: Rounded Corners 68">
          <a:hlinkClick xmlns:r="http://schemas.openxmlformats.org/officeDocument/2006/relationships" r:id="rId15"/>
          <a:extLst>
            <a:ext uri="{FF2B5EF4-FFF2-40B4-BE49-F238E27FC236}">
              <a16:creationId xmlns:a16="http://schemas.microsoft.com/office/drawing/2014/main" id="{31110A88-BE30-44DC-9BF0-5924BF0D8565}"/>
            </a:ext>
          </a:extLst>
        </xdr:cNvPr>
        <xdr:cNvSpPr/>
      </xdr:nvSpPr>
      <xdr:spPr>
        <a:xfrm>
          <a:off x="709798" y="4415655"/>
          <a:ext cx="2057814" cy="242597"/>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Goodyear Akron</a:t>
          </a:r>
        </a:p>
      </xdr:txBody>
    </xdr:sp>
    <xdr:clientData/>
  </xdr:twoCellAnchor>
  <xdr:twoCellAnchor>
    <xdr:from>
      <xdr:col>1</xdr:col>
      <xdr:colOff>99977</xdr:colOff>
      <xdr:row>29</xdr:row>
      <xdr:rowOff>140268</xdr:rowOff>
    </xdr:from>
    <xdr:to>
      <xdr:col>4</xdr:col>
      <xdr:colOff>328991</xdr:colOff>
      <xdr:row>30</xdr:row>
      <xdr:rowOff>189361</xdr:rowOff>
    </xdr:to>
    <xdr:sp macro="" textlink="">
      <xdr:nvSpPr>
        <xdr:cNvPr id="70" name="Rectangle: Rounded Corners 69">
          <a:hlinkClick xmlns:r="http://schemas.openxmlformats.org/officeDocument/2006/relationships" r:id="rId16"/>
          <a:extLst>
            <a:ext uri="{FF2B5EF4-FFF2-40B4-BE49-F238E27FC236}">
              <a16:creationId xmlns:a16="http://schemas.microsoft.com/office/drawing/2014/main" id="{C7E9046E-2DCA-4FEB-8C7A-43CB0C4972AD}"/>
            </a:ext>
          </a:extLst>
        </xdr:cNvPr>
        <xdr:cNvSpPr/>
      </xdr:nvSpPr>
      <xdr:spPr>
        <a:xfrm>
          <a:off x="709577" y="4712268"/>
          <a:ext cx="2057814" cy="239593"/>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Littelfuse</a:t>
          </a:r>
          <a:r>
            <a:rPr lang="en-US" b="1">
              <a:solidFill>
                <a:schemeClr val="bg1"/>
              </a:solidFill>
            </a:rPr>
            <a:t> </a:t>
          </a:r>
          <a:r>
            <a:rPr lang="en-US" sz="1100" b="1" i="0">
              <a:solidFill>
                <a:schemeClr val="bg1"/>
              </a:solidFill>
              <a:effectLst/>
              <a:latin typeface="+mn-lt"/>
              <a:ea typeface="+mn-ea"/>
              <a:cs typeface="+mn-cs"/>
            </a:rPr>
            <a:t>(Wuxi, China)</a:t>
          </a:r>
        </a:p>
      </xdr:txBody>
    </xdr:sp>
    <xdr:clientData/>
  </xdr:twoCellAnchor>
  <xdr:twoCellAnchor>
    <xdr:from>
      <xdr:col>1</xdr:col>
      <xdr:colOff>100198</xdr:colOff>
      <xdr:row>26</xdr:row>
      <xdr:rowOff>148291</xdr:rowOff>
    </xdr:from>
    <xdr:to>
      <xdr:col>4</xdr:col>
      <xdr:colOff>329212</xdr:colOff>
      <xdr:row>27</xdr:row>
      <xdr:rowOff>183363</xdr:rowOff>
    </xdr:to>
    <xdr:sp macro="" textlink="">
      <xdr:nvSpPr>
        <xdr:cNvPr id="71" name="Rectangle: Rounded Corners 70">
          <a:hlinkClick xmlns:r="http://schemas.openxmlformats.org/officeDocument/2006/relationships" r:id="rId17"/>
          <a:extLst>
            <a:ext uri="{FF2B5EF4-FFF2-40B4-BE49-F238E27FC236}">
              <a16:creationId xmlns:a16="http://schemas.microsoft.com/office/drawing/2014/main" id="{15B29AA3-68AC-4ADE-819A-17BD2BEFD7FE}"/>
            </a:ext>
          </a:extLst>
        </xdr:cNvPr>
        <xdr:cNvSpPr/>
      </xdr:nvSpPr>
      <xdr:spPr>
        <a:xfrm>
          <a:off x="709798" y="4148791"/>
          <a:ext cx="2057814" cy="225572"/>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O.C. Tanner</a:t>
          </a:r>
        </a:p>
      </xdr:txBody>
    </xdr:sp>
    <xdr:clientData/>
  </xdr:twoCellAnchor>
  <xdr:twoCellAnchor>
    <xdr:from>
      <xdr:col>4</xdr:col>
      <xdr:colOff>333194</xdr:colOff>
      <xdr:row>29</xdr:row>
      <xdr:rowOff>135851</xdr:rowOff>
    </xdr:from>
    <xdr:to>
      <xdr:col>5</xdr:col>
      <xdr:colOff>8954</xdr:colOff>
      <xdr:row>30</xdr:row>
      <xdr:rowOff>187947</xdr:rowOff>
    </xdr:to>
    <xdr:sp macro="" textlink="">
      <xdr:nvSpPr>
        <xdr:cNvPr id="72" name="Action Button: Go Forward or Next 71">
          <a:extLst>
            <a:ext uri="{FF2B5EF4-FFF2-40B4-BE49-F238E27FC236}">
              <a16:creationId xmlns:a16="http://schemas.microsoft.com/office/drawing/2014/main" id="{6CE70C89-6E57-4EAB-AA57-3EBC28BFF6D8}"/>
            </a:ext>
          </a:extLst>
        </xdr:cNvPr>
        <xdr:cNvSpPr/>
      </xdr:nvSpPr>
      <xdr:spPr>
        <a:xfrm>
          <a:off x="2771594" y="4707851"/>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8954</xdr:colOff>
      <xdr:row>29</xdr:row>
      <xdr:rowOff>160292</xdr:rowOff>
    </xdr:from>
    <xdr:to>
      <xdr:col>5</xdr:col>
      <xdr:colOff>268436</xdr:colOff>
      <xdr:row>30</xdr:row>
      <xdr:rowOff>66649</xdr:rowOff>
    </xdr:to>
    <xdr:cxnSp macro="">
      <xdr:nvCxnSpPr>
        <xdr:cNvPr id="73" name="Straight Connector 72">
          <a:extLst>
            <a:ext uri="{FF2B5EF4-FFF2-40B4-BE49-F238E27FC236}">
              <a16:creationId xmlns:a16="http://schemas.microsoft.com/office/drawing/2014/main" id="{218390BE-0526-44CA-B06D-7F01AF90BE2F}"/>
            </a:ext>
          </a:extLst>
        </xdr:cNvPr>
        <xdr:cNvCxnSpPr>
          <a:cxnSpLocks/>
          <a:stCxn id="72" idx="0"/>
          <a:endCxn id="7" idx="2"/>
        </xdr:cNvCxnSpPr>
      </xdr:nvCxnSpPr>
      <xdr:spPr>
        <a:xfrm flipV="1">
          <a:off x="3056954" y="4732292"/>
          <a:ext cx="259482" cy="96857"/>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191760</xdr:colOff>
      <xdr:row>29</xdr:row>
      <xdr:rowOff>55080</xdr:rowOff>
    </xdr:from>
    <xdr:to>
      <xdr:col>11</xdr:col>
      <xdr:colOff>420774</xdr:colOff>
      <xdr:row>30</xdr:row>
      <xdr:rowOff>93851</xdr:rowOff>
    </xdr:to>
    <xdr:sp macro="" textlink="">
      <xdr:nvSpPr>
        <xdr:cNvPr id="74" name="Rectangle: Rounded Corners 73">
          <a:hlinkClick xmlns:r="http://schemas.openxmlformats.org/officeDocument/2006/relationships" r:id="rId18"/>
          <a:extLst>
            <a:ext uri="{FF2B5EF4-FFF2-40B4-BE49-F238E27FC236}">
              <a16:creationId xmlns:a16="http://schemas.microsoft.com/office/drawing/2014/main" id="{91BBCB6F-74D8-488B-BA73-51DF8629F028}"/>
            </a:ext>
          </a:extLst>
        </xdr:cNvPr>
        <xdr:cNvSpPr/>
      </xdr:nvSpPr>
      <xdr:spPr>
        <a:xfrm>
          <a:off x="5068560" y="4627080"/>
          <a:ext cx="2057814" cy="229271"/>
        </a:xfrm>
        <a:prstGeom prst="round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Accuride Erie Operations</a:t>
          </a:r>
        </a:p>
      </xdr:txBody>
    </xdr:sp>
    <xdr:clientData/>
  </xdr:twoCellAnchor>
  <xdr:twoCellAnchor>
    <xdr:from>
      <xdr:col>8</xdr:col>
      <xdr:colOff>229133</xdr:colOff>
      <xdr:row>30</xdr:row>
      <xdr:rowOff>170556</xdr:rowOff>
    </xdr:from>
    <xdr:to>
      <xdr:col>11</xdr:col>
      <xdr:colOff>458147</xdr:colOff>
      <xdr:row>32</xdr:row>
      <xdr:rowOff>18827</xdr:rowOff>
    </xdr:to>
    <xdr:sp macro="" textlink="">
      <xdr:nvSpPr>
        <xdr:cNvPr id="75" name="Rectangle: Rounded Corners 74">
          <a:hlinkClick xmlns:r="http://schemas.openxmlformats.org/officeDocument/2006/relationships" r:id="rId19"/>
          <a:extLst>
            <a:ext uri="{FF2B5EF4-FFF2-40B4-BE49-F238E27FC236}">
              <a16:creationId xmlns:a16="http://schemas.microsoft.com/office/drawing/2014/main" id="{72943C51-1C39-454C-9483-6AAAA7D26C18}"/>
            </a:ext>
          </a:extLst>
        </xdr:cNvPr>
        <xdr:cNvSpPr/>
      </xdr:nvSpPr>
      <xdr:spPr>
        <a:xfrm>
          <a:off x="5105933" y="4933056"/>
          <a:ext cx="2057814" cy="229271"/>
        </a:xfrm>
        <a:prstGeom prst="round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Accuride Rockford Operations</a:t>
          </a:r>
        </a:p>
      </xdr:txBody>
    </xdr:sp>
    <xdr:clientData/>
  </xdr:twoCellAnchor>
  <xdr:twoCellAnchor>
    <xdr:from>
      <xdr:col>7</xdr:col>
      <xdr:colOff>261589</xdr:colOff>
      <xdr:row>29</xdr:row>
      <xdr:rowOff>168405</xdr:rowOff>
    </xdr:from>
    <xdr:to>
      <xdr:col>7</xdr:col>
      <xdr:colOff>561344</xdr:colOff>
      <xdr:row>29</xdr:row>
      <xdr:rowOff>168405</xdr:rowOff>
    </xdr:to>
    <xdr:cxnSp macro="">
      <xdr:nvCxnSpPr>
        <xdr:cNvPr id="76" name="Straight Connector 75">
          <a:extLst>
            <a:ext uri="{FF2B5EF4-FFF2-40B4-BE49-F238E27FC236}">
              <a16:creationId xmlns:a16="http://schemas.microsoft.com/office/drawing/2014/main" id="{5815C046-594B-4ECB-8E58-461389303629}"/>
            </a:ext>
          </a:extLst>
        </xdr:cNvPr>
        <xdr:cNvCxnSpPr>
          <a:cxnSpLocks/>
        </xdr:cNvCxnSpPr>
      </xdr:nvCxnSpPr>
      <xdr:spPr>
        <a:xfrm>
          <a:off x="4528789" y="4740405"/>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548774</xdr:colOff>
      <xdr:row>29</xdr:row>
      <xdr:rowOff>50372</xdr:rowOff>
    </xdr:from>
    <xdr:to>
      <xdr:col>8</xdr:col>
      <xdr:colOff>224534</xdr:colOff>
      <xdr:row>30</xdr:row>
      <xdr:rowOff>102468</xdr:rowOff>
    </xdr:to>
    <xdr:sp macro="" textlink="">
      <xdr:nvSpPr>
        <xdr:cNvPr id="77" name="Action Button: Go Forward or Next 76">
          <a:extLst>
            <a:ext uri="{FF2B5EF4-FFF2-40B4-BE49-F238E27FC236}">
              <a16:creationId xmlns:a16="http://schemas.microsoft.com/office/drawing/2014/main" id="{98206BCA-FBD2-42B6-A28E-D57F8C5EE0D1}"/>
            </a:ext>
          </a:extLst>
        </xdr:cNvPr>
        <xdr:cNvSpPr/>
      </xdr:nvSpPr>
      <xdr:spPr>
        <a:xfrm>
          <a:off x="4815974" y="4622372"/>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261589</xdr:colOff>
      <xdr:row>31</xdr:row>
      <xdr:rowOff>76913</xdr:rowOff>
    </xdr:from>
    <xdr:to>
      <xdr:col>7</xdr:col>
      <xdr:colOff>561344</xdr:colOff>
      <xdr:row>31</xdr:row>
      <xdr:rowOff>76913</xdr:rowOff>
    </xdr:to>
    <xdr:cxnSp macro="">
      <xdr:nvCxnSpPr>
        <xdr:cNvPr id="78" name="Straight Connector 77">
          <a:extLst>
            <a:ext uri="{FF2B5EF4-FFF2-40B4-BE49-F238E27FC236}">
              <a16:creationId xmlns:a16="http://schemas.microsoft.com/office/drawing/2014/main" id="{FF6C5BE3-6643-4C50-BE89-A1A2D3D0FDE9}"/>
            </a:ext>
          </a:extLst>
        </xdr:cNvPr>
        <xdr:cNvCxnSpPr>
          <a:cxnSpLocks/>
        </xdr:cNvCxnSpPr>
      </xdr:nvCxnSpPr>
      <xdr:spPr>
        <a:xfrm>
          <a:off x="4528789" y="5029913"/>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548774</xdr:colOff>
      <xdr:row>30</xdr:row>
      <xdr:rowOff>163894</xdr:rowOff>
    </xdr:from>
    <xdr:to>
      <xdr:col>8</xdr:col>
      <xdr:colOff>224534</xdr:colOff>
      <xdr:row>32</xdr:row>
      <xdr:rowOff>25490</xdr:rowOff>
    </xdr:to>
    <xdr:sp macro="" textlink="">
      <xdr:nvSpPr>
        <xdr:cNvPr id="79" name="Action Button: Go Forward or Next 78">
          <a:extLst>
            <a:ext uri="{FF2B5EF4-FFF2-40B4-BE49-F238E27FC236}">
              <a16:creationId xmlns:a16="http://schemas.microsoft.com/office/drawing/2014/main" id="{8018C7E0-7D0C-47A7-8529-8C4D3F480561}"/>
            </a:ext>
          </a:extLst>
        </xdr:cNvPr>
        <xdr:cNvSpPr/>
      </xdr:nvSpPr>
      <xdr:spPr>
        <a:xfrm>
          <a:off x="4815974" y="4926394"/>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60102</xdr:colOff>
      <xdr:row>31</xdr:row>
      <xdr:rowOff>134023</xdr:rowOff>
    </xdr:from>
    <xdr:to>
      <xdr:col>4</xdr:col>
      <xdr:colOff>290446</xdr:colOff>
      <xdr:row>32</xdr:row>
      <xdr:rowOff>183116</xdr:rowOff>
    </xdr:to>
    <xdr:sp macro="" textlink="">
      <xdr:nvSpPr>
        <xdr:cNvPr id="80" name="Rectangle: Rounded Corners 79">
          <a:hlinkClick xmlns:r="http://schemas.openxmlformats.org/officeDocument/2006/relationships" r:id="rId20"/>
          <a:extLst>
            <a:ext uri="{FF2B5EF4-FFF2-40B4-BE49-F238E27FC236}">
              <a16:creationId xmlns:a16="http://schemas.microsoft.com/office/drawing/2014/main" id="{1DEAA92D-55C5-405F-B7F4-F246A79DD6CC}"/>
            </a:ext>
          </a:extLst>
        </xdr:cNvPr>
        <xdr:cNvSpPr/>
      </xdr:nvSpPr>
      <xdr:spPr>
        <a:xfrm>
          <a:off x="669702" y="5087023"/>
          <a:ext cx="2059144" cy="239593"/>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Ventana Medical Systems</a:t>
          </a:r>
        </a:p>
      </xdr:txBody>
    </xdr:sp>
    <xdr:clientData/>
  </xdr:twoCellAnchor>
  <xdr:twoCellAnchor>
    <xdr:from>
      <xdr:col>1</xdr:col>
      <xdr:colOff>53778</xdr:colOff>
      <xdr:row>33</xdr:row>
      <xdr:rowOff>61579</xdr:rowOff>
    </xdr:from>
    <xdr:to>
      <xdr:col>4</xdr:col>
      <xdr:colOff>290446</xdr:colOff>
      <xdr:row>34</xdr:row>
      <xdr:rowOff>114260</xdr:rowOff>
    </xdr:to>
    <xdr:sp macro="" textlink="">
      <xdr:nvSpPr>
        <xdr:cNvPr id="81" name="Rectangle: Rounded Corners 80">
          <a:hlinkClick xmlns:r="http://schemas.openxmlformats.org/officeDocument/2006/relationships" r:id="rId21"/>
          <a:extLst>
            <a:ext uri="{FF2B5EF4-FFF2-40B4-BE49-F238E27FC236}">
              <a16:creationId xmlns:a16="http://schemas.microsoft.com/office/drawing/2014/main" id="{ADED2F84-449B-4038-A82C-EC93D7FC348D}"/>
            </a:ext>
          </a:extLst>
        </xdr:cNvPr>
        <xdr:cNvSpPr/>
      </xdr:nvSpPr>
      <xdr:spPr>
        <a:xfrm>
          <a:off x="663378" y="5395579"/>
          <a:ext cx="2065468" cy="243181"/>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Accuride</a:t>
          </a:r>
        </a:p>
      </xdr:txBody>
    </xdr:sp>
    <xdr:clientData/>
  </xdr:twoCellAnchor>
  <xdr:twoCellAnchor>
    <xdr:from>
      <xdr:col>1</xdr:col>
      <xdr:colOff>52459</xdr:colOff>
      <xdr:row>34</xdr:row>
      <xdr:rowOff>180029</xdr:rowOff>
    </xdr:from>
    <xdr:to>
      <xdr:col>4</xdr:col>
      <xdr:colOff>297614</xdr:colOff>
      <xdr:row>36</xdr:row>
      <xdr:rowOff>38622</xdr:rowOff>
    </xdr:to>
    <xdr:sp macro="" textlink="">
      <xdr:nvSpPr>
        <xdr:cNvPr id="82" name="Rectangle: Rounded Corners 81">
          <a:hlinkClick xmlns:r="http://schemas.openxmlformats.org/officeDocument/2006/relationships" r:id="rId22"/>
          <a:extLst>
            <a:ext uri="{FF2B5EF4-FFF2-40B4-BE49-F238E27FC236}">
              <a16:creationId xmlns:a16="http://schemas.microsoft.com/office/drawing/2014/main" id="{CC303E90-7510-4493-80EE-49224D1C1892}"/>
            </a:ext>
          </a:extLst>
        </xdr:cNvPr>
        <xdr:cNvSpPr/>
      </xdr:nvSpPr>
      <xdr:spPr>
        <a:xfrm>
          <a:off x="662059" y="5704529"/>
          <a:ext cx="2073955" cy="239593"/>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Ethicon</a:t>
          </a:r>
        </a:p>
      </xdr:txBody>
    </xdr:sp>
    <xdr:clientData/>
  </xdr:twoCellAnchor>
  <xdr:twoCellAnchor>
    <xdr:from>
      <xdr:col>1</xdr:col>
      <xdr:colOff>60101</xdr:colOff>
      <xdr:row>36</xdr:row>
      <xdr:rowOff>113669</xdr:rowOff>
    </xdr:from>
    <xdr:to>
      <xdr:col>4</xdr:col>
      <xdr:colOff>312544</xdr:colOff>
      <xdr:row>37</xdr:row>
      <xdr:rowOff>162762</xdr:rowOff>
    </xdr:to>
    <xdr:sp macro="" textlink="">
      <xdr:nvSpPr>
        <xdr:cNvPr id="83" name="Rectangle: Rounded Corners 82">
          <a:hlinkClick xmlns:r="http://schemas.openxmlformats.org/officeDocument/2006/relationships" r:id="rId23"/>
          <a:extLst>
            <a:ext uri="{FF2B5EF4-FFF2-40B4-BE49-F238E27FC236}">
              <a16:creationId xmlns:a16="http://schemas.microsoft.com/office/drawing/2014/main" id="{A6CCB2D8-539A-4E26-93FE-8953B8675143}"/>
            </a:ext>
          </a:extLst>
        </xdr:cNvPr>
        <xdr:cNvSpPr/>
      </xdr:nvSpPr>
      <xdr:spPr>
        <a:xfrm>
          <a:off x="669701" y="6019169"/>
          <a:ext cx="2081243" cy="239593"/>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NovAtel</a:t>
          </a:r>
        </a:p>
      </xdr:txBody>
    </xdr:sp>
    <xdr:clientData/>
  </xdr:twoCellAnchor>
  <xdr:twoCellAnchor>
    <xdr:from>
      <xdr:col>4</xdr:col>
      <xdr:colOff>307736</xdr:colOff>
      <xdr:row>31</xdr:row>
      <xdr:rowOff>142983</xdr:rowOff>
    </xdr:from>
    <xdr:to>
      <xdr:col>4</xdr:col>
      <xdr:colOff>593096</xdr:colOff>
      <xdr:row>33</xdr:row>
      <xdr:rowOff>4579</xdr:rowOff>
    </xdr:to>
    <xdr:sp macro="" textlink="">
      <xdr:nvSpPr>
        <xdr:cNvPr id="84" name="Action Button: Go Forward or Next 83">
          <a:extLst>
            <a:ext uri="{FF2B5EF4-FFF2-40B4-BE49-F238E27FC236}">
              <a16:creationId xmlns:a16="http://schemas.microsoft.com/office/drawing/2014/main" id="{44BA297D-E71C-45CA-A9CE-CC653C76C1D9}"/>
            </a:ext>
          </a:extLst>
        </xdr:cNvPr>
        <xdr:cNvSpPr/>
      </xdr:nvSpPr>
      <xdr:spPr>
        <a:xfrm>
          <a:off x="2746136" y="5095983"/>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298535</xdr:colOff>
      <xdr:row>33</xdr:row>
      <xdr:rowOff>60429</xdr:rowOff>
    </xdr:from>
    <xdr:to>
      <xdr:col>4</xdr:col>
      <xdr:colOff>583895</xdr:colOff>
      <xdr:row>34</xdr:row>
      <xdr:rowOff>112525</xdr:rowOff>
    </xdr:to>
    <xdr:sp macro="" textlink="">
      <xdr:nvSpPr>
        <xdr:cNvPr id="85" name="Action Button: Go Forward or Next 84">
          <a:extLst>
            <a:ext uri="{FF2B5EF4-FFF2-40B4-BE49-F238E27FC236}">
              <a16:creationId xmlns:a16="http://schemas.microsoft.com/office/drawing/2014/main" id="{347207DF-3C35-4774-B6F5-4DEF048DDD3C}"/>
            </a:ext>
          </a:extLst>
        </xdr:cNvPr>
        <xdr:cNvSpPr/>
      </xdr:nvSpPr>
      <xdr:spPr>
        <a:xfrm>
          <a:off x="2736935" y="5394429"/>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307736</xdr:colOff>
      <xdr:row>34</xdr:row>
      <xdr:rowOff>174945</xdr:rowOff>
    </xdr:from>
    <xdr:to>
      <xdr:col>4</xdr:col>
      <xdr:colOff>593096</xdr:colOff>
      <xdr:row>36</xdr:row>
      <xdr:rowOff>36541</xdr:rowOff>
    </xdr:to>
    <xdr:sp macro="" textlink="">
      <xdr:nvSpPr>
        <xdr:cNvPr id="86" name="Action Button: Go Forward or Next 85">
          <a:extLst>
            <a:ext uri="{FF2B5EF4-FFF2-40B4-BE49-F238E27FC236}">
              <a16:creationId xmlns:a16="http://schemas.microsoft.com/office/drawing/2014/main" id="{C0B53A55-EADC-4E27-81AA-A3C856802428}"/>
            </a:ext>
          </a:extLst>
        </xdr:cNvPr>
        <xdr:cNvSpPr/>
      </xdr:nvSpPr>
      <xdr:spPr>
        <a:xfrm>
          <a:off x="2746136" y="5699445"/>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316895</xdr:colOff>
      <xdr:row>36</xdr:row>
      <xdr:rowOff>133064</xdr:rowOff>
    </xdr:from>
    <xdr:to>
      <xdr:col>4</xdr:col>
      <xdr:colOff>602255</xdr:colOff>
      <xdr:row>37</xdr:row>
      <xdr:rowOff>185160</xdr:rowOff>
    </xdr:to>
    <xdr:sp macro="" textlink="">
      <xdr:nvSpPr>
        <xdr:cNvPr id="87" name="Action Button: Go Forward or Next 86">
          <a:extLst>
            <a:ext uri="{FF2B5EF4-FFF2-40B4-BE49-F238E27FC236}">
              <a16:creationId xmlns:a16="http://schemas.microsoft.com/office/drawing/2014/main" id="{EF15727E-6FD6-4895-B563-6B2797C7C358}"/>
            </a:ext>
          </a:extLst>
        </xdr:cNvPr>
        <xdr:cNvSpPr/>
      </xdr:nvSpPr>
      <xdr:spPr>
        <a:xfrm>
          <a:off x="2755295" y="6038564"/>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604678</xdr:colOff>
      <xdr:row>32</xdr:row>
      <xdr:rowOff>70351</xdr:rowOff>
    </xdr:from>
    <xdr:to>
      <xdr:col>5</xdr:col>
      <xdr:colOff>294833</xdr:colOff>
      <xdr:row>32</xdr:row>
      <xdr:rowOff>70351</xdr:rowOff>
    </xdr:to>
    <xdr:cxnSp macro="">
      <xdr:nvCxnSpPr>
        <xdr:cNvPr id="88" name="Straight Connector 87">
          <a:extLst>
            <a:ext uri="{FF2B5EF4-FFF2-40B4-BE49-F238E27FC236}">
              <a16:creationId xmlns:a16="http://schemas.microsoft.com/office/drawing/2014/main" id="{056D764A-5371-4687-B606-63321832D927}"/>
            </a:ext>
          </a:extLst>
        </xdr:cNvPr>
        <xdr:cNvCxnSpPr>
          <a:cxnSpLocks/>
        </xdr:cNvCxnSpPr>
      </xdr:nvCxnSpPr>
      <xdr:spPr>
        <a:xfrm>
          <a:off x="3043078" y="5213851"/>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596687</xdr:colOff>
      <xdr:row>33</xdr:row>
      <xdr:rowOff>169110</xdr:rowOff>
    </xdr:from>
    <xdr:to>
      <xdr:col>5</xdr:col>
      <xdr:colOff>286842</xdr:colOff>
      <xdr:row>33</xdr:row>
      <xdr:rowOff>169110</xdr:rowOff>
    </xdr:to>
    <xdr:cxnSp macro="">
      <xdr:nvCxnSpPr>
        <xdr:cNvPr id="89" name="Straight Connector 88">
          <a:extLst>
            <a:ext uri="{FF2B5EF4-FFF2-40B4-BE49-F238E27FC236}">
              <a16:creationId xmlns:a16="http://schemas.microsoft.com/office/drawing/2014/main" id="{40B4F59F-D1C0-486D-8E17-A57E328D1F43}"/>
            </a:ext>
          </a:extLst>
        </xdr:cNvPr>
        <xdr:cNvCxnSpPr>
          <a:cxnSpLocks/>
        </xdr:cNvCxnSpPr>
      </xdr:nvCxnSpPr>
      <xdr:spPr>
        <a:xfrm>
          <a:off x="3035087" y="5503110"/>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600208</xdr:colOff>
      <xdr:row>35</xdr:row>
      <xdr:rowOff>79681</xdr:rowOff>
    </xdr:from>
    <xdr:to>
      <xdr:col>5</xdr:col>
      <xdr:colOff>290363</xdr:colOff>
      <xdr:row>35</xdr:row>
      <xdr:rowOff>79681</xdr:rowOff>
    </xdr:to>
    <xdr:cxnSp macro="">
      <xdr:nvCxnSpPr>
        <xdr:cNvPr id="90" name="Straight Connector 89">
          <a:extLst>
            <a:ext uri="{FF2B5EF4-FFF2-40B4-BE49-F238E27FC236}">
              <a16:creationId xmlns:a16="http://schemas.microsoft.com/office/drawing/2014/main" id="{89A54A39-2ACB-4D10-BE3F-D714068FFA7A}"/>
            </a:ext>
          </a:extLst>
        </xdr:cNvPr>
        <xdr:cNvCxnSpPr>
          <a:cxnSpLocks/>
        </xdr:cNvCxnSpPr>
      </xdr:nvCxnSpPr>
      <xdr:spPr>
        <a:xfrm>
          <a:off x="3038608" y="5794681"/>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605888</xdr:colOff>
      <xdr:row>37</xdr:row>
      <xdr:rowOff>8737</xdr:rowOff>
    </xdr:from>
    <xdr:to>
      <xdr:col>5</xdr:col>
      <xdr:colOff>296043</xdr:colOff>
      <xdr:row>37</xdr:row>
      <xdr:rowOff>8737</xdr:rowOff>
    </xdr:to>
    <xdr:cxnSp macro="">
      <xdr:nvCxnSpPr>
        <xdr:cNvPr id="91" name="Straight Connector 90">
          <a:extLst>
            <a:ext uri="{FF2B5EF4-FFF2-40B4-BE49-F238E27FC236}">
              <a16:creationId xmlns:a16="http://schemas.microsoft.com/office/drawing/2014/main" id="{8BD0CB1E-CB57-45C2-887E-D56EE1FC4CE9}"/>
            </a:ext>
          </a:extLst>
        </xdr:cNvPr>
        <xdr:cNvCxnSpPr>
          <a:cxnSpLocks/>
        </xdr:cNvCxnSpPr>
      </xdr:nvCxnSpPr>
      <xdr:spPr>
        <a:xfrm>
          <a:off x="3044288" y="6104737"/>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252727</xdr:colOff>
      <xdr:row>36</xdr:row>
      <xdr:rowOff>168009</xdr:rowOff>
    </xdr:from>
    <xdr:to>
      <xdr:col>11</xdr:col>
      <xdr:colOff>450749</xdr:colOff>
      <xdr:row>38</xdr:row>
      <xdr:rowOff>29606</xdr:rowOff>
    </xdr:to>
    <xdr:sp macro="" textlink="">
      <xdr:nvSpPr>
        <xdr:cNvPr id="92" name="Rectangle: Rounded Corners 91">
          <a:hlinkClick xmlns:r="http://schemas.openxmlformats.org/officeDocument/2006/relationships" r:id="rId24"/>
          <a:extLst>
            <a:ext uri="{FF2B5EF4-FFF2-40B4-BE49-F238E27FC236}">
              <a16:creationId xmlns:a16="http://schemas.microsoft.com/office/drawing/2014/main" id="{187D1E74-6A59-4493-8DD6-1EE4C2719CE6}"/>
            </a:ext>
          </a:extLst>
        </xdr:cNvPr>
        <xdr:cNvSpPr/>
      </xdr:nvSpPr>
      <xdr:spPr>
        <a:xfrm>
          <a:off x="5129527" y="6073509"/>
          <a:ext cx="2026822" cy="242597"/>
        </a:xfrm>
        <a:prstGeom prst="roundRec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IEC Electronics Corporation</a:t>
          </a:r>
        </a:p>
      </xdr:txBody>
    </xdr:sp>
    <xdr:clientData/>
  </xdr:twoCellAnchor>
  <xdr:twoCellAnchor>
    <xdr:from>
      <xdr:col>8</xdr:col>
      <xdr:colOff>246400</xdr:colOff>
      <xdr:row>38</xdr:row>
      <xdr:rowOff>102907</xdr:rowOff>
    </xdr:from>
    <xdr:to>
      <xdr:col>11</xdr:col>
      <xdr:colOff>444422</xdr:colOff>
      <xdr:row>39</xdr:row>
      <xdr:rowOff>155004</xdr:rowOff>
    </xdr:to>
    <xdr:sp macro="" textlink="">
      <xdr:nvSpPr>
        <xdr:cNvPr id="93" name="Rectangle: Rounded Corners 92">
          <a:hlinkClick xmlns:r="http://schemas.openxmlformats.org/officeDocument/2006/relationships" r:id="rId25"/>
          <a:extLst>
            <a:ext uri="{FF2B5EF4-FFF2-40B4-BE49-F238E27FC236}">
              <a16:creationId xmlns:a16="http://schemas.microsoft.com/office/drawing/2014/main" id="{58C71B19-1A23-47A8-8A3C-3831DD4B7B22}"/>
            </a:ext>
          </a:extLst>
        </xdr:cNvPr>
        <xdr:cNvSpPr/>
      </xdr:nvSpPr>
      <xdr:spPr>
        <a:xfrm>
          <a:off x="5123200" y="6389407"/>
          <a:ext cx="2026822" cy="242597"/>
        </a:xfrm>
        <a:prstGeom prst="roundRec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MillerCoors Eden Brewery</a:t>
          </a:r>
        </a:p>
      </xdr:txBody>
    </xdr:sp>
    <xdr:clientData/>
  </xdr:twoCellAnchor>
  <xdr:twoCellAnchor>
    <xdr:from>
      <xdr:col>8</xdr:col>
      <xdr:colOff>246400</xdr:colOff>
      <xdr:row>40</xdr:row>
      <xdr:rowOff>13699</xdr:rowOff>
    </xdr:from>
    <xdr:to>
      <xdr:col>11</xdr:col>
      <xdr:colOff>444422</xdr:colOff>
      <xdr:row>41</xdr:row>
      <xdr:rowOff>65796</xdr:rowOff>
    </xdr:to>
    <xdr:sp macro="" textlink="">
      <xdr:nvSpPr>
        <xdr:cNvPr id="94" name="Rectangle: Rounded Corners 93">
          <a:hlinkClick xmlns:r="http://schemas.openxmlformats.org/officeDocument/2006/relationships" r:id="rId26"/>
          <a:extLst>
            <a:ext uri="{FF2B5EF4-FFF2-40B4-BE49-F238E27FC236}">
              <a16:creationId xmlns:a16="http://schemas.microsoft.com/office/drawing/2014/main" id="{4FBBC929-1E02-492B-AEC7-81BA78236BDA}"/>
            </a:ext>
          </a:extLst>
        </xdr:cNvPr>
        <xdr:cNvSpPr/>
      </xdr:nvSpPr>
      <xdr:spPr>
        <a:xfrm>
          <a:off x="5123200" y="6681199"/>
          <a:ext cx="2026822" cy="242597"/>
        </a:xfrm>
        <a:prstGeom prst="roundRec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Bombardier Aerospace</a:t>
          </a:r>
        </a:p>
      </xdr:txBody>
    </xdr:sp>
    <xdr:clientData/>
  </xdr:twoCellAnchor>
  <xdr:twoCellAnchor>
    <xdr:from>
      <xdr:col>8</xdr:col>
      <xdr:colOff>246400</xdr:colOff>
      <xdr:row>35</xdr:row>
      <xdr:rowOff>61150</xdr:rowOff>
    </xdr:from>
    <xdr:to>
      <xdr:col>11</xdr:col>
      <xdr:colOff>450749</xdr:colOff>
      <xdr:row>36</xdr:row>
      <xdr:rowOff>113247</xdr:rowOff>
    </xdr:to>
    <xdr:sp macro="" textlink="">
      <xdr:nvSpPr>
        <xdr:cNvPr id="95" name="Rectangle: Rounded Corners 94">
          <a:hlinkClick xmlns:r="http://schemas.openxmlformats.org/officeDocument/2006/relationships" r:id="rId27"/>
          <a:extLst>
            <a:ext uri="{FF2B5EF4-FFF2-40B4-BE49-F238E27FC236}">
              <a16:creationId xmlns:a16="http://schemas.microsoft.com/office/drawing/2014/main" id="{0207F1D6-AEFF-41D3-B0CE-CFC946AAE44C}"/>
            </a:ext>
          </a:extLst>
        </xdr:cNvPr>
        <xdr:cNvSpPr/>
      </xdr:nvSpPr>
      <xdr:spPr>
        <a:xfrm>
          <a:off x="5123200" y="5776150"/>
          <a:ext cx="2033149" cy="242597"/>
        </a:xfrm>
        <a:prstGeom prst="roundRec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STIHL Incorporated</a:t>
          </a:r>
        </a:p>
      </xdr:txBody>
    </xdr:sp>
    <xdr:clientData/>
  </xdr:twoCellAnchor>
  <xdr:twoCellAnchor>
    <xdr:from>
      <xdr:col>7</xdr:col>
      <xdr:colOff>567290</xdr:colOff>
      <xdr:row>35</xdr:row>
      <xdr:rowOff>78082</xdr:rowOff>
    </xdr:from>
    <xdr:to>
      <xdr:col>8</xdr:col>
      <xdr:colOff>243050</xdr:colOff>
      <xdr:row>36</xdr:row>
      <xdr:rowOff>130178</xdr:rowOff>
    </xdr:to>
    <xdr:sp macro="" textlink="">
      <xdr:nvSpPr>
        <xdr:cNvPr id="96" name="Action Button: Go Forward or Next 95">
          <a:extLst>
            <a:ext uri="{FF2B5EF4-FFF2-40B4-BE49-F238E27FC236}">
              <a16:creationId xmlns:a16="http://schemas.microsoft.com/office/drawing/2014/main" id="{9A51A9A9-0D63-4FBA-98D3-9459D1B33956}"/>
            </a:ext>
          </a:extLst>
        </xdr:cNvPr>
        <xdr:cNvSpPr/>
      </xdr:nvSpPr>
      <xdr:spPr>
        <a:xfrm>
          <a:off x="4834490" y="5793082"/>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267535</xdr:colOff>
      <xdr:row>36</xdr:row>
      <xdr:rowOff>8880</xdr:rowOff>
    </xdr:from>
    <xdr:to>
      <xdr:col>7</xdr:col>
      <xdr:colOff>567290</xdr:colOff>
      <xdr:row>36</xdr:row>
      <xdr:rowOff>8880</xdr:rowOff>
    </xdr:to>
    <xdr:cxnSp macro="">
      <xdr:nvCxnSpPr>
        <xdr:cNvPr id="97" name="Straight Connector 96">
          <a:extLst>
            <a:ext uri="{FF2B5EF4-FFF2-40B4-BE49-F238E27FC236}">
              <a16:creationId xmlns:a16="http://schemas.microsoft.com/office/drawing/2014/main" id="{CB316FAB-764B-4119-8EE0-26EF66845534}"/>
            </a:ext>
          </a:extLst>
        </xdr:cNvPr>
        <xdr:cNvCxnSpPr>
          <a:cxnSpLocks/>
          <a:endCxn id="96" idx="2"/>
        </xdr:cNvCxnSpPr>
      </xdr:nvCxnSpPr>
      <xdr:spPr>
        <a:xfrm>
          <a:off x="4534735" y="5914380"/>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558089</xdr:colOff>
      <xdr:row>36</xdr:row>
      <xdr:rowOff>175754</xdr:rowOff>
    </xdr:from>
    <xdr:to>
      <xdr:col>8</xdr:col>
      <xdr:colOff>233849</xdr:colOff>
      <xdr:row>38</xdr:row>
      <xdr:rowOff>37350</xdr:rowOff>
    </xdr:to>
    <xdr:sp macro="" textlink="">
      <xdr:nvSpPr>
        <xdr:cNvPr id="98" name="Action Button: Go Forward or Next 97">
          <a:extLst>
            <a:ext uri="{FF2B5EF4-FFF2-40B4-BE49-F238E27FC236}">
              <a16:creationId xmlns:a16="http://schemas.microsoft.com/office/drawing/2014/main" id="{4664C97D-496B-4FDE-9524-53DDDFA62FF3}"/>
            </a:ext>
          </a:extLst>
        </xdr:cNvPr>
        <xdr:cNvSpPr/>
      </xdr:nvSpPr>
      <xdr:spPr>
        <a:xfrm>
          <a:off x="4825289" y="6081254"/>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270904</xdr:colOff>
      <xdr:row>37</xdr:row>
      <xdr:rowOff>107639</xdr:rowOff>
    </xdr:from>
    <xdr:to>
      <xdr:col>7</xdr:col>
      <xdr:colOff>570659</xdr:colOff>
      <xdr:row>37</xdr:row>
      <xdr:rowOff>107639</xdr:rowOff>
    </xdr:to>
    <xdr:cxnSp macro="">
      <xdr:nvCxnSpPr>
        <xdr:cNvPr id="99" name="Straight Connector 98">
          <a:extLst>
            <a:ext uri="{FF2B5EF4-FFF2-40B4-BE49-F238E27FC236}">
              <a16:creationId xmlns:a16="http://schemas.microsoft.com/office/drawing/2014/main" id="{E8E8AE70-AA77-4AFA-8330-8F78A30CB420}"/>
            </a:ext>
          </a:extLst>
        </xdr:cNvPr>
        <xdr:cNvCxnSpPr>
          <a:cxnSpLocks/>
        </xdr:cNvCxnSpPr>
      </xdr:nvCxnSpPr>
      <xdr:spPr>
        <a:xfrm>
          <a:off x="4538104" y="6203639"/>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280105</xdr:colOff>
      <xdr:row>39</xdr:row>
      <xdr:rowOff>18210</xdr:rowOff>
    </xdr:from>
    <xdr:to>
      <xdr:col>7</xdr:col>
      <xdr:colOff>579860</xdr:colOff>
      <xdr:row>39</xdr:row>
      <xdr:rowOff>18210</xdr:rowOff>
    </xdr:to>
    <xdr:cxnSp macro="">
      <xdr:nvCxnSpPr>
        <xdr:cNvPr id="100" name="Straight Connector 99">
          <a:extLst>
            <a:ext uri="{FF2B5EF4-FFF2-40B4-BE49-F238E27FC236}">
              <a16:creationId xmlns:a16="http://schemas.microsoft.com/office/drawing/2014/main" id="{D1906F62-8AA8-4C9A-BC02-A69A5B062AE2}"/>
            </a:ext>
          </a:extLst>
        </xdr:cNvPr>
        <xdr:cNvCxnSpPr>
          <a:cxnSpLocks/>
        </xdr:cNvCxnSpPr>
      </xdr:nvCxnSpPr>
      <xdr:spPr>
        <a:xfrm>
          <a:off x="4547305" y="6495210"/>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567290</xdr:colOff>
      <xdr:row>38</xdr:row>
      <xdr:rowOff>90677</xdr:rowOff>
    </xdr:from>
    <xdr:to>
      <xdr:col>8</xdr:col>
      <xdr:colOff>243050</xdr:colOff>
      <xdr:row>39</xdr:row>
      <xdr:rowOff>142773</xdr:rowOff>
    </xdr:to>
    <xdr:sp macro="" textlink="">
      <xdr:nvSpPr>
        <xdr:cNvPr id="101" name="Action Button: Go Forward or Next 100">
          <a:extLst>
            <a:ext uri="{FF2B5EF4-FFF2-40B4-BE49-F238E27FC236}">
              <a16:creationId xmlns:a16="http://schemas.microsoft.com/office/drawing/2014/main" id="{414EFC65-E96C-454F-A43E-DF30516D9D88}"/>
            </a:ext>
          </a:extLst>
        </xdr:cNvPr>
        <xdr:cNvSpPr/>
      </xdr:nvSpPr>
      <xdr:spPr>
        <a:xfrm>
          <a:off x="4834490" y="6377177"/>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280105</xdr:colOff>
      <xdr:row>40</xdr:row>
      <xdr:rowOff>117218</xdr:rowOff>
    </xdr:from>
    <xdr:to>
      <xdr:col>7</xdr:col>
      <xdr:colOff>579860</xdr:colOff>
      <xdr:row>40</xdr:row>
      <xdr:rowOff>117218</xdr:rowOff>
    </xdr:to>
    <xdr:cxnSp macro="">
      <xdr:nvCxnSpPr>
        <xdr:cNvPr id="102" name="Straight Connector 101">
          <a:extLst>
            <a:ext uri="{FF2B5EF4-FFF2-40B4-BE49-F238E27FC236}">
              <a16:creationId xmlns:a16="http://schemas.microsoft.com/office/drawing/2014/main" id="{3D13462D-983E-40A8-A296-3274C33424C0}"/>
            </a:ext>
          </a:extLst>
        </xdr:cNvPr>
        <xdr:cNvCxnSpPr>
          <a:cxnSpLocks/>
        </xdr:cNvCxnSpPr>
      </xdr:nvCxnSpPr>
      <xdr:spPr>
        <a:xfrm>
          <a:off x="4547305" y="6784718"/>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567290</xdr:colOff>
      <xdr:row>40</xdr:row>
      <xdr:rowOff>13699</xdr:rowOff>
    </xdr:from>
    <xdr:to>
      <xdr:col>8</xdr:col>
      <xdr:colOff>243050</xdr:colOff>
      <xdr:row>41</xdr:row>
      <xdr:rowOff>65795</xdr:rowOff>
    </xdr:to>
    <xdr:sp macro="" textlink="">
      <xdr:nvSpPr>
        <xdr:cNvPr id="103" name="Action Button: Go Forward or Next 102">
          <a:extLst>
            <a:ext uri="{FF2B5EF4-FFF2-40B4-BE49-F238E27FC236}">
              <a16:creationId xmlns:a16="http://schemas.microsoft.com/office/drawing/2014/main" id="{F08E8C5A-921D-485A-9068-B57D5C89B419}"/>
            </a:ext>
          </a:extLst>
        </xdr:cNvPr>
        <xdr:cNvSpPr/>
      </xdr:nvSpPr>
      <xdr:spPr>
        <a:xfrm>
          <a:off x="4834490" y="6681199"/>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51512</xdr:colOff>
      <xdr:row>39</xdr:row>
      <xdr:rowOff>4420</xdr:rowOff>
    </xdr:from>
    <xdr:to>
      <xdr:col>4</xdr:col>
      <xdr:colOff>302507</xdr:colOff>
      <xdr:row>40</xdr:row>
      <xdr:rowOff>60048</xdr:rowOff>
    </xdr:to>
    <xdr:sp macro="" textlink="">
      <xdr:nvSpPr>
        <xdr:cNvPr id="104" name="Rectangle: Rounded Corners 103">
          <a:hlinkClick xmlns:r="http://schemas.openxmlformats.org/officeDocument/2006/relationships" r:id="rId28"/>
          <a:extLst>
            <a:ext uri="{FF2B5EF4-FFF2-40B4-BE49-F238E27FC236}">
              <a16:creationId xmlns:a16="http://schemas.microsoft.com/office/drawing/2014/main" id="{A36EBBAB-7559-42D1-9F75-ADFD2F35A77E}"/>
            </a:ext>
          </a:extLst>
        </xdr:cNvPr>
        <xdr:cNvSpPr/>
      </xdr:nvSpPr>
      <xdr:spPr>
        <a:xfrm>
          <a:off x="661112" y="6481420"/>
          <a:ext cx="2079795" cy="246128"/>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Sur-Seal</a:t>
          </a:r>
        </a:p>
      </xdr:txBody>
    </xdr:sp>
    <xdr:clientData/>
  </xdr:twoCellAnchor>
  <xdr:twoCellAnchor>
    <xdr:from>
      <xdr:col>1</xdr:col>
      <xdr:colOff>62835</xdr:colOff>
      <xdr:row>42</xdr:row>
      <xdr:rowOff>13984</xdr:rowOff>
    </xdr:from>
    <xdr:to>
      <xdr:col>4</xdr:col>
      <xdr:colOff>328991</xdr:colOff>
      <xdr:row>43</xdr:row>
      <xdr:rowOff>69613</xdr:rowOff>
    </xdr:to>
    <xdr:sp macro="" textlink="">
      <xdr:nvSpPr>
        <xdr:cNvPr id="105" name="Rectangle: Rounded Corners 104">
          <a:hlinkClick xmlns:r="http://schemas.openxmlformats.org/officeDocument/2006/relationships" r:id="rId29"/>
          <a:extLst>
            <a:ext uri="{FF2B5EF4-FFF2-40B4-BE49-F238E27FC236}">
              <a16:creationId xmlns:a16="http://schemas.microsoft.com/office/drawing/2014/main" id="{61EA467A-993D-49A4-B1A9-F57184298EE2}"/>
            </a:ext>
          </a:extLst>
        </xdr:cNvPr>
        <xdr:cNvSpPr/>
      </xdr:nvSpPr>
      <xdr:spPr>
        <a:xfrm>
          <a:off x="672435" y="7062484"/>
          <a:ext cx="2094956" cy="246129"/>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Empi Division of DJO Global </a:t>
          </a:r>
        </a:p>
      </xdr:txBody>
    </xdr:sp>
    <xdr:clientData/>
  </xdr:twoCellAnchor>
  <xdr:twoCellAnchor>
    <xdr:from>
      <xdr:col>1</xdr:col>
      <xdr:colOff>60101</xdr:colOff>
      <xdr:row>40</xdr:row>
      <xdr:rowOff>104622</xdr:rowOff>
    </xdr:from>
    <xdr:to>
      <xdr:col>4</xdr:col>
      <xdr:colOff>308341</xdr:colOff>
      <xdr:row>41</xdr:row>
      <xdr:rowOff>160251</xdr:rowOff>
    </xdr:to>
    <xdr:sp macro="" textlink="">
      <xdr:nvSpPr>
        <xdr:cNvPr id="106" name="Rectangle: Rounded Corners 105">
          <a:hlinkClick xmlns:r="http://schemas.openxmlformats.org/officeDocument/2006/relationships" r:id="rId30"/>
          <a:extLst>
            <a:ext uri="{FF2B5EF4-FFF2-40B4-BE49-F238E27FC236}">
              <a16:creationId xmlns:a16="http://schemas.microsoft.com/office/drawing/2014/main" id="{8DF46CB1-D00C-4957-AB37-75E786B5CFB3}"/>
            </a:ext>
          </a:extLst>
        </xdr:cNvPr>
        <xdr:cNvSpPr/>
      </xdr:nvSpPr>
      <xdr:spPr>
        <a:xfrm>
          <a:off x="669701" y="6772122"/>
          <a:ext cx="2077040" cy="246129"/>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Starbucks Roasting Plant </a:t>
          </a:r>
        </a:p>
      </xdr:txBody>
    </xdr:sp>
    <xdr:clientData/>
  </xdr:twoCellAnchor>
  <xdr:twoCellAnchor>
    <xdr:from>
      <xdr:col>1</xdr:col>
      <xdr:colOff>41750</xdr:colOff>
      <xdr:row>43</xdr:row>
      <xdr:rowOff>141401</xdr:rowOff>
    </xdr:from>
    <xdr:to>
      <xdr:col>4</xdr:col>
      <xdr:colOff>298840</xdr:colOff>
      <xdr:row>45</xdr:row>
      <xdr:rowOff>6530</xdr:rowOff>
    </xdr:to>
    <xdr:sp macro="" textlink="">
      <xdr:nvSpPr>
        <xdr:cNvPr id="107" name="Rectangle: Rounded Corners 106">
          <a:hlinkClick xmlns:r="http://schemas.openxmlformats.org/officeDocument/2006/relationships" r:id="rId31"/>
          <a:extLst>
            <a:ext uri="{FF2B5EF4-FFF2-40B4-BE49-F238E27FC236}">
              <a16:creationId xmlns:a16="http://schemas.microsoft.com/office/drawing/2014/main" id="{68EF935E-E902-4964-BE28-A02CE0CE088E}"/>
            </a:ext>
          </a:extLst>
        </xdr:cNvPr>
        <xdr:cNvSpPr/>
      </xdr:nvSpPr>
      <xdr:spPr>
        <a:xfrm>
          <a:off x="651350" y="7380401"/>
          <a:ext cx="2085890" cy="246129"/>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Silfex</a:t>
          </a:r>
        </a:p>
      </xdr:txBody>
    </xdr:sp>
    <xdr:clientData/>
  </xdr:twoCellAnchor>
  <xdr:twoCellAnchor>
    <xdr:from>
      <xdr:col>4</xdr:col>
      <xdr:colOff>305857</xdr:colOff>
      <xdr:row>39</xdr:row>
      <xdr:rowOff>4420</xdr:rowOff>
    </xdr:from>
    <xdr:to>
      <xdr:col>4</xdr:col>
      <xdr:colOff>591217</xdr:colOff>
      <xdr:row>40</xdr:row>
      <xdr:rowOff>56516</xdr:rowOff>
    </xdr:to>
    <xdr:sp macro="" textlink="">
      <xdr:nvSpPr>
        <xdr:cNvPr id="108" name="Action Button: Go Forward or Next 107">
          <a:extLst>
            <a:ext uri="{FF2B5EF4-FFF2-40B4-BE49-F238E27FC236}">
              <a16:creationId xmlns:a16="http://schemas.microsoft.com/office/drawing/2014/main" id="{41221620-06D3-479C-88FD-B45717CBE0E1}"/>
            </a:ext>
          </a:extLst>
        </xdr:cNvPr>
        <xdr:cNvSpPr/>
      </xdr:nvSpPr>
      <xdr:spPr>
        <a:xfrm>
          <a:off x="2744257" y="6481420"/>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296656</xdr:colOff>
      <xdr:row>40</xdr:row>
      <xdr:rowOff>112366</xdr:rowOff>
    </xdr:from>
    <xdr:to>
      <xdr:col>4</xdr:col>
      <xdr:colOff>582016</xdr:colOff>
      <xdr:row>41</xdr:row>
      <xdr:rowOff>164462</xdr:rowOff>
    </xdr:to>
    <xdr:sp macro="" textlink="">
      <xdr:nvSpPr>
        <xdr:cNvPr id="109" name="Action Button: Go Forward or Next 108">
          <a:extLst>
            <a:ext uri="{FF2B5EF4-FFF2-40B4-BE49-F238E27FC236}">
              <a16:creationId xmlns:a16="http://schemas.microsoft.com/office/drawing/2014/main" id="{B351BC77-0B37-4C44-8600-A955880E2AFC}"/>
            </a:ext>
          </a:extLst>
        </xdr:cNvPr>
        <xdr:cNvSpPr/>
      </xdr:nvSpPr>
      <xdr:spPr>
        <a:xfrm>
          <a:off x="2735056" y="6779866"/>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305857</xdr:colOff>
      <xdr:row>42</xdr:row>
      <xdr:rowOff>36382</xdr:rowOff>
    </xdr:from>
    <xdr:to>
      <xdr:col>4</xdr:col>
      <xdr:colOff>591217</xdr:colOff>
      <xdr:row>43</xdr:row>
      <xdr:rowOff>88478</xdr:rowOff>
    </xdr:to>
    <xdr:sp macro="" textlink="">
      <xdr:nvSpPr>
        <xdr:cNvPr id="110" name="Action Button: Go Forward or Next 109">
          <a:extLst>
            <a:ext uri="{FF2B5EF4-FFF2-40B4-BE49-F238E27FC236}">
              <a16:creationId xmlns:a16="http://schemas.microsoft.com/office/drawing/2014/main" id="{504204A4-27A8-4E54-B6A0-EC1B3FEF0404}"/>
            </a:ext>
          </a:extLst>
        </xdr:cNvPr>
        <xdr:cNvSpPr/>
      </xdr:nvSpPr>
      <xdr:spPr>
        <a:xfrm>
          <a:off x="2744257" y="7084882"/>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304093</xdr:colOff>
      <xdr:row>43</xdr:row>
      <xdr:rowOff>150898</xdr:rowOff>
    </xdr:from>
    <xdr:to>
      <xdr:col>4</xdr:col>
      <xdr:colOff>589453</xdr:colOff>
      <xdr:row>45</xdr:row>
      <xdr:rowOff>12494</xdr:rowOff>
    </xdr:to>
    <xdr:sp macro="" textlink="">
      <xdr:nvSpPr>
        <xdr:cNvPr id="111" name="Action Button: Go Forward or Next 110">
          <a:extLst>
            <a:ext uri="{FF2B5EF4-FFF2-40B4-BE49-F238E27FC236}">
              <a16:creationId xmlns:a16="http://schemas.microsoft.com/office/drawing/2014/main" id="{E1B92976-57BB-4781-B886-6277C8BFB8C7}"/>
            </a:ext>
          </a:extLst>
        </xdr:cNvPr>
        <xdr:cNvSpPr/>
      </xdr:nvSpPr>
      <xdr:spPr>
        <a:xfrm>
          <a:off x="2742493" y="7389898"/>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602799</xdr:colOff>
      <xdr:row>39</xdr:row>
      <xdr:rowOff>122288</xdr:rowOff>
    </xdr:from>
    <xdr:to>
      <xdr:col>5</xdr:col>
      <xdr:colOff>292954</xdr:colOff>
      <xdr:row>39</xdr:row>
      <xdr:rowOff>122288</xdr:rowOff>
    </xdr:to>
    <xdr:cxnSp macro="">
      <xdr:nvCxnSpPr>
        <xdr:cNvPr id="112" name="Straight Connector 111">
          <a:extLst>
            <a:ext uri="{FF2B5EF4-FFF2-40B4-BE49-F238E27FC236}">
              <a16:creationId xmlns:a16="http://schemas.microsoft.com/office/drawing/2014/main" id="{3A1FE3CA-5CA1-461C-8C5F-F18D1F4F8051}"/>
            </a:ext>
          </a:extLst>
        </xdr:cNvPr>
        <xdr:cNvCxnSpPr>
          <a:cxnSpLocks/>
        </xdr:cNvCxnSpPr>
      </xdr:nvCxnSpPr>
      <xdr:spPr>
        <a:xfrm>
          <a:off x="3041199" y="6599288"/>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594808</xdr:colOff>
      <xdr:row>41</xdr:row>
      <xdr:rowOff>30547</xdr:rowOff>
    </xdr:from>
    <xdr:to>
      <xdr:col>5</xdr:col>
      <xdr:colOff>284963</xdr:colOff>
      <xdr:row>41</xdr:row>
      <xdr:rowOff>30547</xdr:rowOff>
    </xdr:to>
    <xdr:cxnSp macro="">
      <xdr:nvCxnSpPr>
        <xdr:cNvPr id="113" name="Straight Connector 112">
          <a:extLst>
            <a:ext uri="{FF2B5EF4-FFF2-40B4-BE49-F238E27FC236}">
              <a16:creationId xmlns:a16="http://schemas.microsoft.com/office/drawing/2014/main" id="{A2A4492C-DD5E-46A3-96BA-EDED9A840AED}"/>
            </a:ext>
          </a:extLst>
        </xdr:cNvPr>
        <xdr:cNvCxnSpPr>
          <a:cxnSpLocks/>
        </xdr:cNvCxnSpPr>
      </xdr:nvCxnSpPr>
      <xdr:spPr>
        <a:xfrm>
          <a:off x="3033208" y="6888547"/>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598329</xdr:colOff>
      <xdr:row>42</xdr:row>
      <xdr:rowOff>131618</xdr:rowOff>
    </xdr:from>
    <xdr:to>
      <xdr:col>5</xdr:col>
      <xdr:colOff>288484</xdr:colOff>
      <xdr:row>42</xdr:row>
      <xdr:rowOff>131618</xdr:rowOff>
    </xdr:to>
    <xdr:cxnSp macro="">
      <xdr:nvCxnSpPr>
        <xdr:cNvPr id="114" name="Straight Connector 113">
          <a:extLst>
            <a:ext uri="{FF2B5EF4-FFF2-40B4-BE49-F238E27FC236}">
              <a16:creationId xmlns:a16="http://schemas.microsoft.com/office/drawing/2014/main" id="{4203BE6E-A528-479C-A16C-B7B9EB128512}"/>
            </a:ext>
          </a:extLst>
        </xdr:cNvPr>
        <xdr:cNvCxnSpPr>
          <a:cxnSpLocks/>
        </xdr:cNvCxnSpPr>
      </xdr:nvCxnSpPr>
      <xdr:spPr>
        <a:xfrm>
          <a:off x="3036729" y="7180118"/>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604009</xdr:colOff>
      <xdr:row>44</xdr:row>
      <xdr:rowOff>60674</xdr:rowOff>
    </xdr:from>
    <xdr:to>
      <xdr:col>5</xdr:col>
      <xdr:colOff>294164</xdr:colOff>
      <xdr:row>44</xdr:row>
      <xdr:rowOff>60674</xdr:rowOff>
    </xdr:to>
    <xdr:cxnSp macro="">
      <xdr:nvCxnSpPr>
        <xdr:cNvPr id="115" name="Straight Connector 114">
          <a:extLst>
            <a:ext uri="{FF2B5EF4-FFF2-40B4-BE49-F238E27FC236}">
              <a16:creationId xmlns:a16="http://schemas.microsoft.com/office/drawing/2014/main" id="{FB3E23E5-D2C7-4105-901A-AA326572F833}"/>
            </a:ext>
          </a:extLst>
        </xdr:cNvPr>
        <xdr:cNvCxnSpPr>
          <a:cxnSpLocks/>
        </xdr:cNvCxnSpPr>
      </xdr:nvCxnSpPr>
      <xdr:spPr>
        <a:xfrm>
          <a:off x="3042409" y="7490174"/>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47</xdr:row>
      <xdr:rowOff>141697</xdr:rowOff>
    </xdr:from>
    <xdr:to>
      <xdr:col>4</xdr:col>
      <xdr:colOff>287753</xdr:colOff>
      <xdr:row>49</xdr:row>
      <xdr:rowOff>3294</xdr:rowOff>
    </xdr:to>
    <xdr:sp macro="" textlink="">
      <xdr:nvSpPr>
        <xdr:cNvPr id="116" name="Rectangle: Rounded Corners 115">
          <a:hlinkClick xmlns:r="http://schemas.openxmlformats.org/officeDocument/2006/relationships" r:id="rId32"/>
          <a:extLst>
            <a:ext uri="{FF2B5EF4-FFF2-40B4-BE49-F238E27FC236}">
              <a16:creationId xmlns:a16="http://schemas.microsoft.com/office/drawing/2014/main" id="{48A00CB2-8C7B-472D-B710-5371326D12EB}"/>
            </a:ext>
          </a:extLst>
        </xdr:cNvPr>
        <xdr:cNvSpPr/>
      </xdr:nvSpPr>
      <xdr:spPr>
        <a:xfrm>
          <a:off x="609600" y="8142697"/>
          <a:ext cx="2116553" cy="242597"/>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TG Fluid Systems</a:t>
          </a:r>
        </a:p>
      </xdr:txBody>
    </xdr:sp>
    <xdr:clientData/>
  </xdr:twoCellAnchor>
  <xdr:twoCellAnchor>
    <xdr:from>
      <xdr:col>1</xdr:col>
      <xdr:colOff>7642</xdr:colOff>
      <xdr:row>49</xdr:row>
      <xdr:rowOff>120296</xdr:rowOff>
    </xdr:from>
    <xdr:to>
      <xdr:col>4</xdr:col>
      <xdr:colOff>295395</xdr:colOff>
      <xdr:row>50</xdr:row>
      <xdr:rowOff>172392</xdr:rowOff>
    </xdr:to>
    <xdr:sp macro="" textlink="">
      <xdr:nvSpPr>
        <xdr:cNvPr id="117" name="Rectangle: Rounded Corners 116">
          <a:hlinkClick xmlns:r="http://schemas.openxmlformats.org/officeDocument/2006/relationships" r:id="rId33"/>
          <a:extLst>
            <a:ext uri="{FF2B5EF4-FFF2-40B4-BE49-F238E27FC236}">
              <a16:creationId xmlns:a16="http://schemas.microsoft.com/office/drawing/2014/main" id="{65F4CDB9-83CC-4D36-925A-F9D2D5576C4A}"/>
            </a:ext>
          </a:extLst>
        </xdr:cNvPr>
        <xdr:cNvSpPr/>
      </xdr:nvSpPr>
      <xdr:spPr>
        <a:xfrm>
          <a:off x="617242" y="8502296"/>
          <a:ext cx="2116553" cy="242596"/>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bg1"/>
              </a:solidFill>
              <a:effectLst/>
              <a:latin typeface="+mn-lt"/>
              <a:ea typeface="+mn-ea"/>
              <a:cs typeface="+mn-cs"/>
            </a:rPr>
            <a:t>Plymouth Tube Co. </a:t>
          </a:r>
        </a:p>
      </xdr:txBody>
    </xdr:sp>
    <xdr:clientData/>
  </xdr:twoCellAnchor>
  <xdr:twoCellAnchor>
    <xdr:from>
      <xdr:col>4</xdr:col>
      <xdr:colOff>304170</xdr:colOff>
      <xdr:row>47</xdr:row>
      <xdr:rowOff>156357</xdr:rowOff>
    </xdr:from>
    <xdr:to>
      <xdr:col>4</xdr:col>
      <xdr:colOff>589530</xdr:colOff>
      <xdr:row>49</xdr:row>
      <xdr:rowOff>17953</xdr:rowOff>
    </xdr:to>
    <xdr:sp macro="" textlink="">
      <xdr:nvSpPr>
        <xdr:cNvPr id="118" name="Action Button: Go Forward or Next 117">
          <a:extLst>
            <a:ext uri="{FF2B5EF4-FFF2-40B4-BE49-F238E27FC236}">
              <a16:creationId xmlns:a16="http://schemas.microsoft.com/office/drawing/2014/main" id="{A588044E-61BF-4890-A1A0-284D81D2AA15}"/>
            </a:ext>
          </a:extLst>
        </xdr:cNvPr>
        <xdr:cNvSpPr/>
      </xdr:nvSpPr>
      <xdr:spPr>
        <a:xfrm>
          <a:off x="2742570" y="8157357"/>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302507</xdr:colOff>
      <xdr:row>49</xdr:row>
      <xdr:rowOff>107534</xdr:rowOff>
    </xdr:from>
    <xdr:to>
      <xdr:col>4</xdr:col>
      <xdr:colOff>587867</xdr:colOff>
      <xdr:row>50</xdr:row>
      <xdr:rowOff>159630</xdr:rowOff>
    </xdr:to>
    <xdr:sp macro="" textlink="">
      <xdr:nvSpPr>
        <xdr:cNvPr id="119" name="Action Button: Go Forward or Next 118">
          <a:extLst>
            <a:ext uri="{FF2B5EF4-FFF2-40B4-BE49-F238E27FC236}">
              <a16:creationId xmlns:a16="http://schemas.microsoft.com/office/drawing/2014/main" id="{07E3617B-15FA-4115-A01E-373C728DAC96}"/>
            </a:ext>
          </a:extLst>
        </xdr:cNvPr>
        <xdr:cNvSpPr/>
      </xdr:nvSpPr>
      <xdr:spPr>
        <a:xfrm>
          <a:off x="2740907" y="8489534"/>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596743</xdr:colOff>
      <xdr:row>48</xdr:row>
      <xdr:rowOff>88254</xdr:rowOff>
    </xdr:from>
    <xdr:to>
      <xdr:col>5</xdr:col>
      <xdr:colOff>286898</xdr:colOff>
      <xdr:row>48</xdr:row>
      <xdr:rowOff>88254</xdr:rowOff>
    </xdr:to>
    <xdr:cxnSp macro="">
      <xdr:nvCxnSpPr>
        <xdr:cNvPr id="120" name="Straight Connector 119">
          <a:extLst>
            <a:ext uri="{FF2B5EF4-FFF2-40B4-BE49-F238E27FC236}">
              <a16:creationId xmlns:a16="http://schemas.microsoft.com/office/drawing/2014/main" id="{20075BD5-333A-4BD7-BE93-38F74760E313}"/>
            </a:ext>
          </a:extLst>
        </xdr:cNvPr>
        <xdr:cNvCxnSpPr>
          <a:cxnSpLocks/>
        </xdr:cNvCxnSpPr>
      </xdr:nvCxnSpPr>
      <xdr:spPr>
        <a:xfrm>
          <a:off x="3035143" y="8279754"/>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602423</xdr:colOff>
      <xdr:row>50</xdr:row>
      <xdr:rowOff>17310</xdr:rowOff>
    </xdr:from>
    <xdr:to>
      <xdr:col>5</xdr:col>
      <xdr:colOff>292578</xdr:colOff>
      <xdr:row>50</xdr:row>
      <xdr:rowOff>17310</xdr:rowOff>
    </xdr:to>
    <xdr:cxnSp macro="">
      <xdr:nvCxnSpPr>
        <xdr:cNvPr id="121" name="Straight Connector 120">
          <a:extLst>
            <a:ext uri="{FF2B5EF4-FFF2-40B4-BE49-F238E27FC236}">
              <a16:creationId xmlns:a16="http://schemas.microsoft.com/office/drawing/2014/main" id="{08F8229D-1ADC-4892-B1AF-EF6949C9CA84}"/>
            </a:ext>
          </a:extLst>
        </xdr:cNvPr>
        <xdr:cNvCxnSpPr>
          <a:cxnSpLocks/>
        </xdr:cNvCxnSpPr>
      </xdr:nvCxnSpPr>
      <xdr:spPr>
        <a:xfrm>
          <a:off x="3040823" y="8589810"/>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565562</xdr:colOff>
      <xdr:row>42</xdr:row>
      <xdr:rowOff>118556</xdr:rowOff>
    </xdr:from>
    <xdr:to>
      <xdr:col>8</xdr:col>
      <xdr:colOff>241322</xdr:colOff>
      <xdr:row>43</xdr:row>
      <xdr:rowOff>170652</xdr:rowOff>
    </xdr:to>
    <xdr:sp macro="" textlink="">
      <xdr:nvSpPr>
        <xdr:cNvPr id="122" name="Action Button: Go Forward or Next 121">
          <a:extLst>
            <a:ext uri="{FF2B5EF4-FFF2-40B4-BE49-F238E27FC236}">
              <a16:creationId xmlns:a16="http://schemas.microsoft.com/office/drawing/2014/main" id="{38F8F825-4845-482E-8F2E-A48C6056C8CC}"/>
            </a:ext>
          </a:extLst>
        </xdr:cNvPr>
        <xdr:cNvSpPr/>
      </xdr:nvSpPr>
      <xdr:spPr>
        <a:xfrm>
          <a:off x="4832762" y="7167056"/>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265807</xdr:colOff>
      <xdr:row>43</xdr:row>
      <xdr:rowOff>49354</xdr:rowOff>
    </xdr:from>
    <xdr:to>
      <xdr:col>7</xdr:col>
      <xdr:colOff>565562</xdr:colOff>
      <xdr:row>43</xdr:row>
      <xdr:rowOff>49354</xdr:rowOff>
    </xdr:to>
    <xdr:cxnSp macro="">
      <xdr:nvCxnSpPr>
        <xdr:cNvPr id="123" name="Straight Connector 122">
          <a:extLst>
            <a:ext uri="{FF2B5EF4-FFF2-40B4-BE49-F238E27FC236}">
              <a16:creationId xmlns:a16="http://schemas.microsoft.com/office/drawing/2014/main" id="{0583F71C-9294-4FC9-A2E1-822CC5038F6F}"/>
            </a:ext>
          </a:extLst>
        </xdr:cNvPr>
        <xdr:cNvCxnSpPr>
          <a:cxnSpLocks/>
          <a:endCxn id="122" idx="2"/>
        </xdr:cNvCxnSpPr>
      </xdr:nvCxnSpPr>
      <xdr:spPr>
        <a:xfrm>
          <a:off x="4533007" y="7288354"/>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556361</xdr:colOff>
      <xdr:row>44</xdr:row>
      <xdr:rowOff>25728</xdr:rowOff>
    </xdr:from>
    <xdr:to>
      <xdr:col>8</xdr:col>
      <xdr:colOff>232121</xdr:colOff>
      <xdr:row>45</xdr:row>
      <xdr:rowOff>77824</xdr:rowOff>
    </xdr:to>
    <xdr:sp macro="" textlink="">
      <xdr:nvSpPr>
        <xdr:cNvPr id="124" name="Action Button: Go Forward or Next 123">
          <a:extLst>
            <a:ext uri="{FF2B5EF4-FFF2-40B4-BE49-F238E27FC236}">
              <a16:creationId xmlns:a16="http://schemas.microsoft.com/office/drawing/2014/main" id="{B901CFF1-4E4A-428A-BC5E-94AC15A6C7EF}"/>
            </a:ext>
          </a:extLst>
        </xdr:cNvPr>
        <xdr:cNvSpPr/>
      </xdr:nvSpPr>
      <xdr:spPr>
        <a:xfrm>
          <a:off x="4823561" y="7455228"/>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269176</xdr:colOff>
      <xdr:row>44</xdr:row>
      <xdr:rowOff>148113</xdr:rowOff>
    </xdr:from>
    <xdr:to>
      <xdr:col>7</xdr:col>
      <xdr:colOff>568931</xdr:colOff>
      <xdr:row>44</xdr:row>
      <xdr:rowOff>148113</xdr:rowOff>
    </xdr:to>
    <xdr:cxnSp macro="">
      <xdr:nvCxnSpPr>
        <xdr:cNvPr id="125" name="Straight Connector 124">
          <a:extLst>
            <a:ext uri="{FF2B5EF4-FFF2-40B4-BE49-F238E27FC236}">
              <a16:creationId xmlns:a16="http://schemas.microsoft.com/office/drawing/2014/main" id="{5BCBE28A-DA1D-47F0-83C9-E5CCD82AD495}"/>
            </a:ext>
          </a:extLst>
        </xdr:cNvPr>
        <xdr:cNvCxnSpPr>
          <a:cxnSpLocks/>
        </xdr:cNvCxnSpPr>
      </xdr:nvCxnSpPr>
      <xdr:spPr>
        <a:xfrm>
          <a:off x="4536376" y="7577613"/>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278377</xdr:colOff>
      <xdr:row>46</xdr:row>
      <xdr:rowOff>58684</xdr:rowOff>
    </xdr:from>
    <xdr:to>
      <xdr:col>7</xdr:col>
      <xdr:colOff>578132</xdr:colOff>
      <xdr:row>46</xdr:row>
      <xdr:rowOff>58684</xdr:rowOff>
    </xdr:to>
    <xdr:cxnSp macro="">
      <xdr:nvCxnSpPr>
        <xdr:cNvPr id="126" name="Straight Connector 125">
          <a:extLst>
            <a:ext uri="{FF2B5EF4-FFF2-40B4-BE49-F238E27FC236}">
              <a16:creationId xmlns:a16="http://schemas.microsoft.com/office/drawing/2014/main" id="{26F09BD3-B0ED-40C2-9E92-9D22F93D918C}"/>
            </a:ext>
          </a:extLst>
        </xdr:cNvPr>
        <xdr:cNvCxnSpPr>
          <a:cxnSpLocks/>
        </xdr:cNvCxnSpPr>
      </xdr:nvCxnSpPr>
      <xdr:spPr>
        <a:xfrm>
          <a:off x="4545577" y="7869184"/>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565562</xdr:colOff>
      <xdr:row>45</xdr:row>
      <xdr:rowOff>131151</xdr:rowOff>
    </xdr:from>
    <xdr:to>
      <xdr:col>8</xdr:col>
      <xdr:colOff>241322</xdr:colOff>
      <xdr:row>46</xdr:row>
      <xdr:rowOff>183247</xdr:rowOff>
    </xdr:to>
    <xdr:sp macro="" textlink="">
      <xdr:nvSpPr>
        <xdr:cNvPr id="127" name="Action Button: Go Forward or Next 126">
          <a:extLst>
            <a:ext uri="{FF2B5EF4-FFF2-40B4-BE49-F238E27FC236}">
              <a16:creationId xmlns:a16="http://schemas.microsoft.com/office/drawing/2014/main" id="{60DA4AB3-AF90-4765-8734-8DF930C16F3B}"/>
            </a:ext>
          </a:extLst>
        </xdr:cNvPr>
        <xdr:cNvSpPr/>
      </xdr:nvSpPr>
      <xdr:spPr>
        <a:xfrm>
          <a:off x="4832762" y="7751151"/>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278377</xdr:colOff>
      <xdr:row>47</xdr:row>
      <xdr:rowOff>157692</xdr:rowOff>
    </xdr:from>
    <xdr:to>
      <xdr:col>7</xdr:col>
      <xdr:colOff>578132</xdr:colOff>
      <xdr:row>47</xdr:row>
      <xdr:rowOff>157692</xdr:rowOff>
    </xdr:to>
    <xdr:cxnSp macro="">
      <xdr:nvCxnSpPr>
        <xdr:cNvPr id="128" name="Straight Connector 127">
          <a:extLst>
            <a:ext uri="{FF2B5EF4-FFF2-40B4-BE49-F238E27FC236}">
              <a16:creationId xmlns:a16="http://schemas.microsoft.com/office/drawing/2014/main" id="{1DF942B5-D7E6-48D2-9A90-092EA2CAC101}"/>
            </a:ext>
          </a:extLst>
        </xdr:cNvPr>
        <xdr:cNvCxnSpPr>
          <a:cxnSpLocks/>
        </xdr:cNvCxnSpPr>
      </xdr:nvCxnSpPr>
      <xdr:spPr>
        <a:xfrm>
          <a:off x="4545577" y="8158692"/>
          <a:ext cx="299755" cy="0"/>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565562</xdr:colOff>
      <xdr:row>47</xdr:row>
      <xdr:rowOff>54173</xdr:rowOff>
    </xdr:from>
    <xdr:to>
      <xdr:col>8</xdr:col>
      <xdr:colOff>241322</xdr:colOff>
      <xdr:row>48</xdr:row>
      <xdr:rowOff>106269</xdr:rowOff>
    </xdr:to>
    <xdr:sp macro="" textlink="">
      <xdr:nvSpPr>
        <xdr:cNvPr id="129" name="Action Button: Go Forward or Next 128">
          <a:extLst>
            <a:ext uri="{FF2B5EF4-FFF2-40B4-BE49-F238E27FC236}">
              <a16:creationId xmlns:a16="http://schemas.microsoft.com/office/drawing/2014/main" id="{275AC229-62A0-4334-B9D9-C01AD1E42838}"/>
            </a:ext>
          </a:extLst>
        </xdr:cNvPr>
        <xdr:cNvSpPr/>
      </xdr:nvSpPr>
      <xdr:spPr>
        <a:xfrm>
          <a:off x="4832762" y="8055173"/>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554880</xdr:colOff>
      <xdr:row>48</xdr:row>
      <xdr:rowOff>140729</xdr:rowOff>
    </xdr:from>
    <xdr:to>
      <xdr:col>8</xdr:col>
      <xdr:colOff>230640</xdr:colOff>
      <xdr:row>50</xdr:row>
      <xdr:rowOff>2325</xdr:rowOff>
    </xdr:to>
    <xdr:sp macro="" textlink="">
      <xdr:nvSpPr>
        <xdr:cNvPr id="130" name="Action Button: Go Forward or Next 129">
          <a:extLst>
            <a:ext uri="{FF2B5EF4-FFF2-40B4-BE49-F238E27FC236}">
              <a16:creationId xmlns:a16="http://schemas.microsoft.com/office/drawing/2014/main" id="{98A8D334-DD01-4F44-BDBF-C779E0A67984}"/>
            </a:ext>
          </a:extLst>
        </xdr:cNvPr>
        <xdr:cNvSpPr/>
      </xdr:nvSpPr>
      <xdr:spPr>
        <a:xfrm>
          <a:off x="4822080" y="8332229"/>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563647</xdr:colOff>
      <xdr:row>50</xdr:row>
      <xdr:rowOff>54563</xdr:rowOff>
    </xdr:from>
    <xdr:to>
      <xdr:col>8</xdr:col>
      <xdr:colOff>239407</xdr:colOff>
      <xdr:row>51</xdr:row>
      <xdr:rowOff>106659</xdr:rowOff>
    </xdr:to>
    <xdr:sp macro="" textlink="">
      <xdr:nvSpPr>
        <xdr:cNvPr id="131" name="Action Button: Go Forward or Next 130">
          <a:extLst>
            <a:ext uri="{FF2B5EF4-FFF2-40B4-BE49-F238E27FC236}">
              <a16:creationId xmlns:a16="http://schemas.microsoft.com/office/drawing/2014/main" id="{6D0C303E-2924-49F1-B3CC-5FDFAE7ABBD3}"/>
            </a:ext>
          </a:extLst>
        </xdr:cNvPr>
        <xdr:cNvSpPr/>
      </xdr:nvSpPr>
      <xdr:spPr>
        <a:xfrm>
          <a:off x="4830847" y="8627063"/>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276984</xdr:colOff>
      <xdr:row>48</xdr:row>
      <xdr:rowOff>97973</xdr:rowOff>
    </xdr:from>
    <xdr:to>
      <xdr:col>7</xdr:col>
      <xdr:colOff>554880</xdr:colOff>
      <xdr:row>49</xdr:row>
      <xdr:rowOff>71527</xdr:rowOff>
    </xdr:to>
    <xdr:cxnSp macro="">
      <xdr:nvCxnSpPr>
        <xdr:cNvPr id="132" name="Straight Connector 131">
          <a:extLst>
            <a:ext uri="{FF2B5EF4-FFF2-40B4-BE49-F238E27FC236}">
              <a16:creationId xmlns:a16="http://schemas.microsoft.com/office/drawing/2014/main" id="{41DC635F-997F-4AFE-A42C-DEABB3E707A2}"/>
            </a:ext>
          </a:extLst>
        </xdr:cNvPr>
        <xdr:cNvCxnSpPr>
          <a:cxnSpLocks/>
          <a:stCxn id="12" idx="2"/>
          <a:endCxn id="130" idx="2"/>
        </xdr:cNvCxnSpPr>
      </xdr:nvCxnSpPr>
      <xdr:spPr>
        <a:xfrm>
          <a:off x="4544184" y="8289473"/>
          <a:ext cx="277896" cy="164054"/>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276984</xdr:colOff>
      <xdr:row>48</xdr:row>
      <xdr:rowOff>97973</xdr:rowOff>
    </xdr:from>
    <xdr:to>
      <xdr:col>7</xdr:col>
      <xdr:colOff>563647</xdr:colOff>
      <xdr:row>50</xdr:row>
      <xdr:rowOff>175861</xdr:rowOff>
    </xdr:to>
    <xdr:cxnSp macro="">
      <xdr:nvCxnSpPr>
        <xdr:cNvPr id="133" name="Straight Connector 132">
          <a:extLst>
            <a:ext uri="{FF2B5EF4-FFF2-40B4-BE49-F238E27FC236}">
              <a16:creationId xmlns:a16="http://schemas.microsoft.com/office/drawing/2014/main" id="{D697AB09-58E1-4922-8E44-D8243D30AE9B}"/>
            </a:ext>
          </a:extLst>
        </xdr:cNvPr>
        <xdr:cNvCxnSpPr>
          <a:cxnSpLocks/>
          <a:stCxn id="12" idx="2"/>
          <a:endCxn id="131" idx="2"/>
        </xdr:cNvCxnSpPr>
      </xdr:nvCxnSpPr>
      <xdr:spPr>
        <a:xfrm>
          <a:off x="4544184" y="8289473"/>
          <a:ext cx="286663" cy="458888"/>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223780</xdr:colOff>
      <xdr:row>44</xdr:row>
      <xdr:rowOff>32391</xdr:rowOff>
    </xdr:from>
    <xdr:to>
      <xdr:col>11</xdr:col>
      <xdr:colOff>444422</xdr:colOff>
      <xdr:row>45</xdr:row>
      <xdr:rowOff>65879</xdr:rowOff>
    </xdr:to>
    <xdr:sp macro="" textlink="">
      <xdr:nvSpPr>
        <xdr:cNvPr id="134" name="Rectangle: Rounded Corners 133">
          <a:hlinkClick xmlns:r="http://schemas.openxmlformats.org/officeDocument/2006/relationships" r:id="rId34"/>
          <a:extLst>
            <a:ext uri="{FF2B5EF4-FFF2-40B4-BE49-F238E27FC236}">
              <a16:creationId xmlns:a16="http://schemas.microsoft.com/office/drawing/2014/main" id="{CEDB6218-096E-4F21-98FA-34EF9EBC8662}"/>
            </a:ext>
          </a:extLst>
        </xdr:cNvPr>
        <xdr:cNvSpPr/>
      </xdr:nvSpPr>
      <xdr:spPr>
        <a:xfrm>
          <a:off x="5100580" y="7461891"/>
          <a:ext cx="2049442" cy="22398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tx1"/>
              </a:solidFill>
              <a:effectLst/>
              <a:latin typeface="+mn-lt"/>
              <a:ea typeface="+mn-ea"/>
              <a:cs typeface="+mn-cs"/>
            </a:rPr>
            <a:t>Milliken</a:t>
          </a:r>
        </a:p>
      </xdr:txBody>
    </xdr:sp>
    <xdr:clientData/>
  </xdr:twoCellAnchor>
  <xdr:twoCellAnchor>
    <xdr:from>
      <xdr:col>8</xdr:col>
      <xdr:colOff>223780</xdr:colOff>
      <xdr:row>42</xdr:row>
      <xdr:rowOff>114428</xdr:rowOff>
    </xdr:from>
    <xdr:to>
      <xdr:col>11</xdr:col>
      <xdr:colOff>444422</xdr:colOff>
      <xdr:row>43</xdr:row>
      <xdr:rowOff>161372</xdr:rowOff>
    </xdr:to>
    <xdr:sp macro="" textlink="">
      <xdr:nvSpPr>
        <xdr:cNvPr id="135" name="Rectangle: Rounded Corners 134">
          <a:hlinkClick xmlns:r="http://schemas.openxmlformats.org/officeDocument/2006/relationships" r:id="rId35"/>
          <a:extLst>
            <a:ext uri="{FF2B5EF4-FFF2-40B4-BE49-F238E27FC236}">
              <a16:creationId xmlns:a16="http://schemas.microsoft.com/office/drawing/2014/main" id="{20C4B6A6-D6EB-4B04-9076-C4A0CF04A85D}"/>
            </a:ext>
          </a:extLst>
        </xdr:cNvPr>
        <xdr:cNvSpPr/>
      </xdr:nvSpPr>
      <xdr:spPr>
        <a:xfrm>
          <a:off x="5100580" y="7162928"/>
          <a:ext cx="2049442" cy="23744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tx1"/>
              </a:solidFill>
              <a:effectLst/>
              <a:latin typeface="+mn-lt"/>
              <a:ea typeface="+mn-ea"/>
              <a:cs typeface="+mn-cs"/>
            </a:rPr>
            <a:t>Medtronic</a:t>
          </a:r>
        </a:p>
      </xdr:txBody>
    </xdr:sp>
    <xdr:clientData/>
  </xdr:twoCellAnchor>
  <xdr:twoCellAnchor>
    <xdr:from>
      <xdr:col>8</xdr:col>
      <xdr:colOff>223780</xdr:colOff>
      <xdr:row>45</xdr:row>
      <xdr:rowOff>138769</xdr:rowOff>
    </xdr:from>
    <xdr:to>
      <xdr:col>11</xdr:col>
      <xdr:colOff>444422</xdr:colOff>
      <xdr:row>46</xdr:row>
      <xdr:rowOff>170883</xdr:rowOff>
    </xdr:to>
    <xdr:sp macro="" textlink="">
      <xdr:nvSpPr>
        <xdr:cNvPr id="136" name="Rectangle: Rounded Corners 135">
          <a:hlinkClick xmlns:r="http://schemas.openxmlformats.org/officeDocument/2006/relationships" r:id="rId36"/>
          <a:extLst>
            <a:ext uri="{FF2B5EF4-FFF2-40B4-BE49-F238E27FC236}">
              <a16:creationId xmlns:a16="http://schemas.microsoft.com/office/drawing/2014/main" id="{43176EFE-B7AB-4D18-836B-BD11DFDE295C}"/>
            </a:ext>
          </a:extLst>
        </xdr:cNvPr>
        <xdr:cNvSpPr/>
      </xdr:nvSpPr>
      <xdr:spPr>
        <a:xfrm>
          <a:off x="5100580" y="7758769"/>
          <a:ext cx="2049442" cy="22261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tx1"/>
              </a:solidFill>
              <a:effectLst/>
              <a:latin typeface="+mn-lt"/>
              <a:ea typeface="+mn-ea"/>
              <a:cs typeface="+mn-cs"/>
            </a:rPr>
            <a:t>Raytheon</a:t>
          </a:r>
        </a:p>
      </xdr:txBody>
    </xdr:sp>
    <xdr:clientData/>
  </xdr:twoCellAnchor>
  <xdr:twoCellAnchor>
    <xdr:from>
      <xdr:col>8</xdr:col>
      <xdr:colOff>223780</xdr:colOff>
      <xdr:row>50</xdr:row>
      <xdr:rowOff>58976</xdr:rowOff>
    </xdr:from>
    <xdr:to>
      <xdr:col>11</xdr:col>
      <xdr:colOff>405147</xdr:colOff>
      <xdr:row>51</xdr:row>
      <xdr:rowOff>106659</xdr:rowOff>
    </xdr:to>
    <xdr:sp macro="" textlink="">
      <xdr:nvSpPr>
        <xdr:cNvPr id="137" name="Rectangle: Rounded Corners 136">
          <a:hlinkClick xmlns:r="http://schemas.openxmlformats.org/officeDocument/2006/relationships" r:id="rId37"/>
          <a:extLst>
            <a:ext uri="{FF2B5EF4-FFF2-40B4-BE49-F238E27FC236}">
              <a16:creationId xmlns:a16="http://schemas.microsoft.com/office/drawing/2014/main" id="{DC9B3E08-697E-4664-85E1-AE87A58DE466}"/>
            </a:ext>
          </a:extLst>
        </xdr:cNvPr>
        <xdr:cNvSpPr/>
      </xdr:nvSpPr>
      <xdr:spPr>
        <a:xfrm>
          <a:off x="5100580" y="8631476"/>
          <a:ext cx="2010167" cy="23818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tx1"/>
              </a:solidFill>
              <a:effectLst/>
              <a:latin typeface="+mn-lt"/>
              <a:ea typeface="+mn-ea"/>
              <a:cs typeface="+mn-cs"/>
            </a:rPr>
            <a:t>Autoliv</a:t>
          </a:r>
        </a:p>
      </xdr:txBody>
    </xdr:sp>
    <xdr:clientData/>
  </xdr:twoCellAnchor>
  <xdr:twoCellAnchor>
    <xdr:from>
      <xdr:col>8</xdr:col>
      <xdr:colOff>223780</xdr:colOff>
      <xdr:row>52</xdr:row>
      <xdr:rowOff>9441</xdr:rowOff>
    </xdr:from>
    <xdr:to>
      <xdr:col>11</xdr:col>
      <xdr:colOff>405147</xdr:colOff>
      <xdr:row>53</xdr:row>
      <xdr:rowOff>57124</xdr:rowOff>
    </xdr:to>
    <xdr:sp macro="" textlink="">
      <xdr:nvSpPr>
        <xdr:cNvPr id="138" name="Rectangle: Rounded Corners 137">
          <a:hlinkClick xmlns:r="http://schemas.openxmlformats.org/officeDocument/2006/relationships" r:id="rId38"/>
          <a:extLst>
            <a:ext uri="{FF2B5EF4-FFF2-40B4-BE49-F238E27FC236}">
              <a16:creationId xmlns:a16="http://schemas.microsoft.com/office/drawing/2014/main" id="{276DBAC2-824A-40DE-A822-A720717E0062}"/>
            </a:ext>
          </a:extLst>
        </xdr:cNvPr>
        <xdr:cNvSpPr/>
      </xdr:nvSpPr>
      <xdr:spPr>
        <a:xfrm>
          <a:off x="5100580" y="8962941"/>
          <a:ext cx="2010167" cy="23818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tx1"/>
              </a:solidFill>
              <a:effectLst/>
              <a:latin typeface="+mn-lt"/>
              <a:ea typeface="+mn-ea"/>
              <a:cs typeface="+mn-cs"/>
            </a:rPr>
            <a:t>Acumed</a:t>
          </a:r>
        </a:p>
      </xdr:txBody>
    </xdr:sp>
    <xdr:clientData/>
  </xdr:twoCellAnchor>
  <xdr:twoCellAnchor>
    <xdr:from>
      <xdr:col>8</xdr:col>
      <xdr:colOff>231079</xdr:colOff>
      <xdr:row>47</xdr:row>
      <xdr:rowOff>45049</xdr:rowOff>
    </xdr:from>
    <xdr:to>
      <xdr:col>11</xdr:col>
      <xdr:colOff>429101</xdr:colOff>
      <xdr:row>48</xdr:row>
      <xdr:rowOff>77164</xdr:rowOff>
    </xdr:to>
    <xdr:sp macro="" textlink="">
      <xdr:nvSpPr>
        <xdr:cNvPr id="139" name="Rectangle: Rounded Corners 138">
          <a:hlinkClick xmlns:r="http://schemas.openxmlformats.org/officeDocument/2006/relationships" r:id="rId39"/>
          <a:extLst>
            <a:ext uri="{FF2B5EF4-FFF2-40B4-BE49-F238E27FC236}">
              <a16:creationId xmlns:a16="http://schemas.microsoft.com/office/drawing/2014/main" id="{0A694900-9156-4539-8C28-7A0FF2CD1A50}"/>
            </a:ext>
          </a:extLst>
        </xdr:cNvPr>
        <xdr:cNvSpPr/>
      </xdr:nvSpPr>
      <xdr:spPr>
        <a:xfrm>
          <a:off x="5107879" y="8046049"/>
          <a:ext cx="2026822" cy="22261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tx1"/>
              </a:solidFill>
              <a:effectLst/>
              <a:latin typeface="+mn-lt"/>
              <a:ea typeface="+mn-ea"/>
              <a:cs typeface="+mn-cs"/>
            </a:rPr>
            <a:t>Aera Energy</a:t>
          </a:r>
        </a:p>
      </xdr:txBody>
    </xdr:sp>
    <xdr:clientData/>
  </xdr:twoCellAnchor>
  <xdr:twoCellAnchor>
    <xdr:from>
      <xdr:col>8</xdr:col>
      <xdr:colOff>230640</xdr:colOff>
      <xdr:row>48</xdr:row>
      <xdr:rowOff>160711</xdr:rowOff>
    </xdr:from>
    <xdr:to>
      <xdr:col>11</xdr:col>
      <xdr:colOff>412007</xdr:colOff>
      <xdr:row>50</xdr:row>
      <xdr:rowOff>2325</xdr:rowOff>
    </xdr:to>
    <xdr:sp macro="" textlink="">
      <xdr:nvSpPr>
        <xdr:cNvPr id="140" name="Rectangle: Rounded Corners 139">
          <a:hlinkClick xmlns:r="http://schemas.openxmlformats.org/officeDocument/2006/relationships" r:id="rId40"/>
          <a:extLst>
            <a:ext uri="{FF2B5EF4-FFF2-40B4-BE49-F238E27FC236}">
              <a16:creationId xmlns:a16="http://schemas.microsoft.com/office/drawing/2014/main" id="{D3A0865F-CD61-4B80-AB0D-2084389C2701}"/>
            </a:ext>
          </a:extLst>
        </xdr:cNvPr>
        <xdr:cNvSpPr/>
      </xdr:nvSpPr>
      <xdr:spPr>
        <a:xfrm>
          <a:off x="5107440" y="8352211"/>
          <a:ext cx="2010167" cy="22261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US" sz="1100" b="1" i="0">
              <a:solidFill>
                <a:schemeClr val="tx1"/>
              </a:solidFill>
              <a:effectLst/>
              <a:latin typeface="+mn-lt"/>
              <a:ea typeface="+mn-ea"/>
              <a:cs typeface="+mn-cs"/>
            </a:rPr>
            <a:t>IEC Electronics </a:t>
          </a:r>
        </a:p>
      </xdr:txBody>
    </xdr:sp>
    <xdr:clientData/>
  </xdr:twoCellAnchor>
  <xdr:twoCellAnchor>
    <xdr:from>
      <xdr:col>7</xdr:col>
      <xdr:colOff>561465</xdr:colOff>
      <xdr:row>52</xdr:row>
      <xdr:rowOff>4046</xdr:rowOff>
    </xdr:from>
    <xdr:to>
      <xdr:col>8</xdr:col>
      <xdr:colOff>237225</xdr:colOff>
      <xdr:row>53</xdr:row>
      <xdr:rowOff>56142</xdr:rowOff>
    </xdr:to>
    <xdr:sp macro="" textlink="">
      <xdr:nvSpPr>
        <xdr:cNvPr id="141" name="Action Button: Go Forward or Next 140">
          <a:extLst>
            <a:ext uri="{FF2B5EF4-FFF2-40B4-BE49-F238E27FC236}">
              <a16:creationId xmlns:a16="http://schemas.microsoft.com/office/drawing/2014/main" id="{893BB116-1025-4F02-83FA-E330D3036B01}"/>
            </a:ext>
          </a:extLst>
        </xdr:cNvPr>
        <xdr:cNvSpPr/>
      </xdr:nvSpPr>
      <xdr:spPr>
        <a:xfrm>
          <a:off x="4828665" y="8957546"/>
          <a:ext cx="285360"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276984</xdr:colOff>
      <xdr:row>48</xdr:row>
      <xdr:rowOff>97973</xdr:rowOff>
    </xdr:from>
    <xdr:to>
      <xdr:col>7</xdr:col>
      <xdr:colOff>561465</xdr:colOff>
      <xdr:row>52</xdr:row>
      <xdr:rowOff>125344</xdr:rowOff>
    </xdr:to>
    <xdr:cxnSp macro="">
      <xdr:nvCxnSpPr>
        <xdr:cNvPr id="142" name="Straight Connector 141">
          <a:extLst>
            <a:ext uri="{FF2B5EF4-FFF2-40B4-BE49-F238E27FC236}">
              <a16:creationId xmlns:a16="http://schemas.microsoft.com/office/drawing/2014/main" id="{2459E47F-F661-46FA-8861-5AE647785F16}"/>
            </a:ext>
          </a:extLst>
        </xdr:cNvPr>
        <xdr:cNvCxnSpPr>
          <a:cxnSpLocks/>
          <a:stCxn id="12" idx="2"/>
          <a:endCxn id="141" idx="2"/>
        </xdr:cNvCxnSpPr>
      </xdr:nvCxnSpPr>
      <xdr:spPr>
        <a:xfrm>
          <a:off x="4544184" y="8289473"/>
          <a:ext cx="284481" cy="789371"/>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279569</xdr:colOff>
      <xdr:row>1</xdr:row>
      <xdr:rowOff>153009</xdr:rowOff>
    </xdr:from>
    <xdr:to>
      <xdr:col>12</xdr:col>
      <xdr:colOff>50168</xdr:colOff>
      <xdr:row>5</xdr:row>
      <xdr:rowOff>172249</xdr:rowOff>
    </xdr:to>
    <xdr:sp macro="" textlink="">
      <xdr:nvSpPr>
        <xdr:cNvPr id="143" name="TextBox 275">
          <a:extLst>
            <a:ext uri="{FF2B5EF4-FFF2-40B4-BE49-F238E27FC236}">
              <a16:creationId xmlns:a16="http://schemas.microsoft.com/office/drawing/2014/main" id="{0DCB6CCA-EE6C-4749-BD60-D48F1CB1DE87}"/>
            </a:ext>
          </a:extLst>
        </xdr:cNvPr>
        <xdr:cNvSpPr txBox="1"/>
      </xdr:nvSpPr>
      <xdr:spPr>
        <a:xfrm>
          <a:off x="5128660" y="343509"/>
          <a:ext cx="2195144" cy="78124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sz="1100"/>
            <a:t>By Clicking on each Company that Has received the AME Excellence Award, you will be taken to a video of Excellence at that Company.</a:t>
          </a:r>
        </a:p>
      </xdr:txBody>
    </xdr:sp>
    <xdr:clientData/>
  </xdr:twoCellAnchor>
  <xdr:twoCellAnchor>
    <xdr:from>
      <xdr:col>1</xdr:col>
      <xdr:colOff>23515</xdr:colOff>
      <xdr:row>1</xdr:row>
      <xdr:rowOff>20497</xdr:rowOff>
    </xdr:from>
    <xdr:to>
      <xdr:col>4</xdr:col>
      <xdr:colOff>94598</xdr:colOff>
      <xdr:row>10</xdr:row>
      <xdr:rowOff>155864</xdr:rowOff>
    </xdr:to>
    <xdr:sp macro="" textlink="">
      <xdr:nvSpPr>
        <xdr:cNvPr id="144" name="Rectangle 143">
          <a:extLst>
            <a:ext uri="{FF2B5EF4-FFF2-40B4-BE49-F238E27FC236}">
              <a16:creationId xmlns:a16="http://schemas.microsoft.com/office/drawing/2014/main" id="{E8C33883-4ABD-4819-9039-04CB3D809321}"/>
            </a:ext>
          </a:extLst>
        </xdr:cNvPr>
        <xdr:cNvSpPr/>
      </xdr:nvSpPr>
      <xdr:spPr>
        <a:xfrm>
          <a:off x="629651" y="210997"/>
          <a:ext cx="1889492" cy="1849867"/>
        </a:xfrm>
        <a:prstGeom prst="rect">
          <a:avLst/>
        </a:prstGeom>
        <a:solidFill>
          <a:schemeClr val="bg1"/>
        </a:solidFill>
        <a:ln>
          <a:solidFill>
            <a:srgbClr val="A8100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b="1">
              <a:solidFill>
                <a:schemeClr val="tx1"/>
              </a:solidFill>
            </a:rPr>
            <a:t>AME Excellence Award</a:t>
          </a:r>
        </a:p>
        <a:p>
          <a:pPr algn="ctr"/>
          <a:r>
            <a:rPr lang="en-US" b="1" i="1">
              <a:solidFill>
                <a:schemeClr val="tx1"/>
              </a:solidFill>
            </a:rPr>
            <a:t>What Excellence Looks Like!</a:t>
          </a:r>
        </a:p>
        <a:p>
          <a:pPr algn="ctr"/>
          <a:endParaRPr lang="en-US" b="1" i="1">
            <a:solidFill>
              <a:schemeClr val="tx1"/>
            </a:solidFill>
          </a:endParaRPr>
        </a:p>
        <a:p>
          <a:pPr algn="ctr"/>
          <a:r>
            <a:rPr lang="en-US" b="1">
              <a:solidFill>
                <a:schemeClr val="tx1"/>
              </a:solidFill>
            </a:rPr>
            <a:t>Video Dashboard</a:t>
          </a:r>
        </a:p>
      </xdr:txBody>
    </xdr:sp>
    <xdr:clientData/>
  </xdr:twoCellAnchor>
  <xdr:twoCellAnchor editAs="oneCell">
    <xdr:from>
      <xdr:col>0</xdr:col>
      <xdr:colOff>123825</xdr:colOff>
      <xdr:row>0</xdr:row>
      <xdr:rowOff>171450</xdr:rowOff>
    </xdr:from>
    <xdr:to>
      <xdr:col>0</xdr:col>
      <xdr:colOff>507112</xdr:colOff>
      <xdr:row>2</xdr:row>
      <xdr:rowOff>171450</xdr:rowOff>
    </xdr:to>
    <xdr:pic>
      <xdr:nvPicPr>
        <xdr:cNvPr id="145" name="Graphic 144" descr="House">
          <a:hlinkClick xmlns:r="http://schemas.openxmlformats.org/officeDocument/2006/relationships" r:id="rId41"/>
          <a:extLst>
            <a:ext uri="{FF2B5EF4-FFF2-40B4-BE49-F238E27FC236}">
              <a16:creationId xmlns:a16="http://schemas.microsoft.com/office/drawing/2014/main" id="{A303ACA2-BE8E-438F-9665-2C409F46D9E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123825" y="171450"/>
          <a:ext cx="383287" cy="381000"/>
        </a:xfrm>
        <a:prstGeom prst="rect">
          <a:avLst/>
        </a:prstGeom>
      </xdr:spPr>
    </xdr:pic>
    <xdr:clientData/>
  </xdr:twoCellAnchor>
  <xdr:twoCellAnchor>
    <xdr:from>
      <xdr:col>5</xdr:col>
      <xdr:colOff>285754</xdr:colOff>
      <xdr:row>9</xdr:row>
      <xdr:rowOff>84453</xdr:rowOff>
    </xdr:from>
    <xdr:to>
      <xdr:col>7</xdr:col>
      <xdr:colOff>125855</xdr:colOff>
      <xdr:row>14</xdr:row>
      <xdr:rowOff>160292</xdr:rowOff>
    </xdr:to>
    <xdr:sp macro="" textlink="">
      <xdr:nvSpPr>
        <xdr:cNvPr id="161" name="Isosceles Triangle 160">
          <a:extLst>
            <a:ext uri="{FF2B5EF4-FFF2-40B4-BE49-F238E27FC236}">
              <a16:creationId xmlns:a16="http://schemas.microsoft.com/office/drawing/2014/main" id="{59893156-7091-45C7-81CE-C459B9BF13A4}"/>
            </a:ext>
          </a:extLst>
        </xdr:cNvPr>
        <xdr:cNvSpPr/>
      </xdr:nvSpPr>
      <xdr:spPr>
        <a:xfrm rot="16200000" flipV="1">
          <a:off x="3328453" y="3120436"/>
          <a:ext cx="1028339" cy="1052374"/>
        </a:xfrm>
        <a:prstGeom prst="triangle">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600" b="1"/>
            <a:t>2022</a:t>
          </a:r>
        </a:p>
      </xdr:txBody>
    </xdr:sp>
    <xdr:clientData/>
  </xdr:twoCellAnchor>
  <xdr:twoCellAnchor>
    <xdr:from>
      <xdr:col>4</xdr:col>
      <xdr:colOff>349994</xdr:colOff>
      <xdr:row>11</xdr:row>
      <xdr:rowOff>16724</xdr:rowOff>
    </xdr:from>
    <xdr:to>
      <xdr:col>5</xdr:col>
      <xdr:colOff>25754</xdr:colOff>
      <xdr:row>12</xdr:row>
      <xdr:rowOff>68820</xdr:rowOff>
    </xdr:to>
    <xdr:sp macro="" textlink="">
      <xdr:nvSpPr>
        <xdr:cNvPr id="162" name="Action Button: Go Forward or Next 161">
          <a:extLst>
            <a:ext uri="{FF2B5EF4-FFF2-40B4-BE49-F238E27FC236}">
              <a16:creationId xmlns:a16="http://schemas.microsoft.com/office/drawing/2014/main" id="{45252292-8B1A-4874-BABF-DA2460345A2E}"/>
            </a:ext>
          </a:extLst>
        </xdr:cNvPr>
        <xdr:cNvSpPr/>
      </xdr:nvSpPr>
      <xdr:spPr>
        <a:xfrm>
          <a:off x="2774539" y="2112224"/>
          <a:ext cx="281897"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25754</xdr:colOff>
      <xdr:row>11</xdr:row>
      <xdr:rowOff>127748</xdr:rowOff>
    </xdr:from>
    <xdr:to>
      <xdr:col>5</xdr:col>
      <xdr:colOff>289218</xdr:colOff>
      <xdr:row>11</xdr:row>
      <xdr:rowOff>138022</xdr:rowOff>
    </xdr:to>
    <xdr:cxnSp macro="">
      <xdr:nvCxnSpPr>
        <xdr:cNvPr id="163" name="Straight Connector 162">
          <a:extLst>
            <a:ext uri="{FF2B5EF4-FFF2-40B4-BE49-F238E27FC236}">
              <a16:creationId xmlns:a16="http://schemas.microsoft.com/office/drawing/2014/main" id="{8F3F0C92-0E6E-4F3F-854B-03A6A9002823}"/>
            </a:ext>
          </a:extLst>
        </xdr:cNvPr>
        <xdr:cNvCxnSpPr>
          <a:cxnSpLocks/>
          <a:stCxn id="162" idx="0"/>
        </xdr:cNvCxnSpPr>
      </xdr:nvCxnSpPr>
      <xdr:spPr>
        <a:xfrm flipV="1">
          <a:off x="3056436" y="2223248"/>
          <a:ext cx="263464" cy="10274"/>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120980</xdr:colOff>
      <xdr:row>11</xdr:row>
      <xdr:rowOff>17623</xdr:rowOff>
    </xdr:from>
    <xdr:to>
      <xdr:col>4</xdr:col>
      <xdr:colOff>349994</xdr:colOff>
      <xdr:row>12</xdr:row>
      <xdr:rowOff>79591</xdr:rowOff>
    </xdr:to>
    <xdr:sp macro="" textlink="">
      <xdr:nvSpPr>
        <xdr:cNvPr id="164" name="Rectangle: Rounded Corners 163">
          <a:extLst>
            <a:ext uri="{FF2B5EF4-FFF2-40B4-BE49-F238E27FC236}">
              <a16:creationId xmlns:a16="http://schemas.microsoft.com/office/drawing/2014/main" id="{E944D1A7-21B0-4104-8562-0844753A8E31}"/>
            </a:ext>
          </a:extLst>
        </xdr:cNvPr>
        <xdr:cNvSpPr/>
      </xdr:nvSpPr>
      <xdr:spPr>
        <a:xfrm>
          <a:off x="727116" y="2113123"/>
          <a:ext cx="2047423" cy="252468"/>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bg1"/>
              </a:solidFill>
              <a:effectLst/>
              <a:latin typeface="+mn-lt"/>
              <a:ea typeface="+mn-ea"/>
              <a:cs typeface="+mn-cs"/>
            </a:rPr>
            <a:t>Flex - Poland</a:t>
          </a:r>
        </a:p>
      </xdr:txBody>
    </xdr:sp>
    <xdr:clientData/>
  </xdr:twoCellAnchor>
  <xdr:twoCellAnchor>
    <xdr:from>
      <xdr:col>4</xdr:col>
      <xdr:colOff>337871</xdr:colOff>
      <xdr:row>12</xdr:row>
      <xdr:rowOff>151805</xdr:rowOff>
    </xdr:from>
    <xdr:to>
      <xdr:col>5</xdr:col>
      <xdr:colOff>13631</xdr:colOff>
      <xdr:row>14</xdr:row>
      <xdr:rowOff>13401</xdr:rowOff>
    </xdr:to>
    <xdr:sp macro="" textlink="">
      <xdr:nvSpPr>
        <xdr:cNvPr id="165" name="Action Button: Go Forward or Next 164">
          <a:extLst>
            <a:ext uri="{FF2B5EF4-FFF2-40B4-BE49-F238E27FC236}">
              <a16:creationId xmlns:a16="http://schemas.microsoft.com/office/drawing/2014/main" id="{536C34DE-AF09-497D-AD49-F7E48826E8C3}"/>
            </a:ext>
          </a:extLst>
        </xdr:cNvPr>
        <xdr:cNvSpPr/>
      </xdr:nvSpPr>
      <xdr:spPr>
        <a:xfrm>
          <a:off x="2762416" y="2437805"/>
          <a:ext cx="281897" cy="242596"/>
        </a:xfrm>
        <a:prstGeom prst="actionButtonForwardNex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13631</xdr:colOff>
      <xdr:row>13</xdr:row>
      <xdr:rowOff>82603</xdr:rowOff>
    </xdr:from>
    <xdr:to>
      <xdr:col>5</xdr:col>
      <xdr:colOff>320386</xdr:colOff>
      <xdr:row>13</xdr:row>
      <xdr:rowOff>86591</xdr:rowOff>
    </xdr:to>
    <xdr:cxnSp macro="">
      <xdr:nvCxnSpPr>
        <xdr:cNvPr id="166" name="Straight Connector 165">
          <a:extLst>
            <a:ext uri="{FF2B5EF4-FFF2-40B4-BE49-F238E27FC236}">
              <a16:creationId xmlns:a16="http://schemas.microsoft.com/office/drawing/2014/main" id="{499DDD91-B0FF-48F2-9E6B-4E16B258B1FE}"/>
            </a:ext>
          </a:extLst>
        </xdr:cNvPr>
        <xdr:cNvCxnSpPr>
          <a:cxnSpLocks/>
          <a:stCxn id="165" idx="0"/>
        </xdr:cNvCxnSpPr>
      </xdr:nvCxnSpPr>
      <xdr:spPr>
        <a:xfrm>
          <a:off x="3044313" y="2559103"/>
          <a:ext cx="306755" cy="3988"/>
        </a:xfrm>
        <a:prstGeom prst="line">
          <a:avLst/>
        </a:prstGeom>
        <a:ln w="25400">
          <a:solidFill>
            <a:srgbClr val="A8100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108857</xdr:colOff>
      <xdr:row>12</xdr:row>
      <xdr:rowOff>152704</xdr:rowOff>
    </xdr:from>
    <xdr:to>
      <xdr:col>4</xdr:col>
      <xdr:colOff>337871</xdr:colOff>
      <xdr:row>14</xdr:row>
      <xdr:rowOff>24172</xdr:rowOff>
    </xdr:to>
    <xdr:sp macro="" textlink="">
      <xdr:nvSpPr>
        <xdr:cNvPr id="167" name="Rectangle: Rounded Corners 166">
          <a:extLst>
            <a:ext uri="{FF2B5EF4-FFF2-40B4-BE49-F238E27FC236}">
              <a16:creationId xmlns:a16="http://schemas.microsoft.com/office/drawing/2014/main" id="{FB1799C9-BC14-461E-A9EF-0757298A4195}"/>
            </a:ext>
          </a:extLst>
        </xdr:cNvPr>
        <xdr:cNvSpPr/>
      </xdr:nvSpPr>
      <xdr:spPr>
        <a:xfrm>
          <a:off x="714993" y="2438704"/>
          <a:ext cx="2047423" cy="252468"/>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bg1"/>
              </a:solidFill>
              <a:effectLst/>
              <a:latin typeface="+mn-lt"/>
              <a:ea typeface="+mn-ea"/>
              <a:cs typeface="+mn-cs"/>
            </a:rPr>
            <a:t>Flex - Malaysia</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90641</xdr:colOff>
      <xdr:row>2</xdr:row>
      <xdr:rowOff>80502</xdr:rowOff>
    </xdr:from>
    <xdr:to>
      <xdr:col>1</xdr:col>
      <xdr:colOff>2071841</xdr:colOff>
      <xdr:row>5</xdr:row>
      <xdr:rowOff>99858</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82D9645F-4776-44F1-89DB-80CEF866E1DE}"/>
            </a:ext>
          </a:extLst>
        </xdr:cNvPr>
        <xdr:cNvSpPr/>
      </xdr:nvSpPr>
      <xdr:spPr>
        <a:xfrm>
          <a:off x="223991" y="832977"/>
          <a:ext cx="1981200" cy="76230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Policy Deployment</a:t>
          </a:r>
          <a:r>
            <a:rPr lang="en-US" sz="1100" b="1"/>
            <a:t> Introduction to the Harada Method</a:t>
          </a:r>
        </a:p>
      </xdr:txBody>
    </xdr:sp>
    <xdr:clientData/>
  </xdr:twoCellAnchor>
  <xdr:twoCellAnchor>
    <xdr:from>
      <xdr:col>1</xdr:col>
      <xdr:colOff>58687</xdr:colOff>
      <xdr:row>5</xdr:row>
      <xdr:rowOff>123824</xdr:rowOff>
    </xdr:from>
    <xdr:to>
      <xdr:col>1</xdr:col>
      <xdr:colOff>2039887</xdr:colOff>
      <xdr:row>9</xdr:row>
      <xdr:rowOff>228599</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B5B32BC7-5580-4F47-A44E-441C526EE36A}"/>
            </a:ext>
          </a:extLst>
        </xdr:cNvPr>
        <xdr:cNvSpPr/>
      </xdr:nvSpPr>
      <xdr:spPr>
        <a:xfrm>
          <a:off x="192037" y="1619249"/>
          <a:ext cx="1981200" cy="1095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Management</a:t>
          </a:r>
          <a:r>
            <a:rPr lang="en-US" sz="1100" b="1" u="sng" baseline="0">
              <a:solidFill>
                <a:schemeClr val="tx1"/>
              </a:solidFill>
            </a:rPr>
            <a:t> System Reporting</a:t>
          </a:r>
        </a:p>
        <a:p>
          <a:pPr algn="ctr"/>
          <a:r>
            <a:rPr lang="en-US" sz="1100" b="1" baseline="0"/>
            <a:t>Help Wanted Using Visual Management to Drive Continuous Improvement</a:t>
          </a:r>
          <a:endParaRPr lang="en-US" sz="1100" b="1"/>
        </a:p>
      </xdr:txBody>
    </xdr:sp>
    <xdr:clientData/>
  </xdr:twoCellAnchor>
  <xdr:twoCellAnchor>
    <xdr:from>
      <xdr:col>1</xdr:col>
      <xdr:colOff>63909</xdr:colOff>
      <xdr:row>10</xdr:row>
      <xdr:rowOff>28574</xdr:rowOff>
    </xdr:from>
    <xdr:to>
      <xdr:col>1</xdr:col>
      <xdr:colOff>2045109</xdr:colOff>
      <xdr:row>13</xdr:row>
      <xdr:rowOff>138265</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4112243F-71AC-4D49-A51F-8DA5FA992F29}"/>
            </a:ext>
          </a:extLst>
        </xdr:cNvPr>
        <xdr:cNvSpPr/>
      </xdr:nvSpPr>
      <xdr:spPr>
        <a:xfrm>
          <a:off x="197259" y="2762249"/>
          <a:ext cx="1981200" cy="85264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Leader Standard Work</a:t>
          </a:r>
        </a:p>
        <a:p>
          <a:pPr algn="ctr"/>
          <a:r>
            <a:rPr lang="en-US" sz="1100" b="1"/>
            <a:t>Lean Management,</a:t>
          </a:r>
          <a:r>
            <a:rPr lang="en-US" sz="1100" b="1" baseline="0"/>
            <a:t> Lean Leadershup and Leader Standard Work</a:t>
          </a:r>
          <a:endParaRPr lang="en-US" sz="1100" b="1"/>
        </a:p>
      </xdr:txBody>
    </xdr:sp>
    <xdr:clientData/>
  </xdr:twoCellAnchor>
  <xdr:twoCellAnchor>
    <xdr:from>
      <xdr:col>5</xdr:col>
      <xdr:colOff>299576</xdr:colOff>
      <xdr:row>2</xdr:row>
      <xdr:rowOff>82038</xdr:rowOff>
    </xdr:from>
    <xdr:to>
      <xdr:col>5</xdr:col>
      <xdr:colOff>2280776</xdr:colOff>
      <xdr:row>5</xdr:row>
      <xdr:rowOff>23044</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5D9E8B53-7A8A-462A-B872-6852B96D7D90}"/>
            </a:ext>
          </a:extLst>
        </xdr:cNvPr>
        <xdr:cNvSpPr/>
      </xdr:nvSpPr>
      <xdr:spPr>
        <a:xfrm>
          <a:off x="7348076" y="834513"/>
          <a:ext cx="1981200" cy="68395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ysClr val="windowText" lastClr="000000"/>
              </a:solidFill>
            </a:rPr>
            <a:t>Waste</a:t>
          </a:r>
          <a:r>
            <a:rPr lang="en-US" sz="1100" b="1" u="sng" baseline="0">
              <a:solidFill>
                <a:sysClr val="windowText" lastClr="000000"/>
              </a:solidFill>
            </a:rPr>
            <a:t> Reduction</a:t>
          </a:r>
        </a:p>
        <a:p>
          <a:pPr algn="ctr"/>
          <a:r>
            <a:rPr lang="en-US" sz="1100" b="1" baseline="0"/>
            <a:t>Introduction to Lean Rattlesnake Hunts</a:t>
          </a:r>
          <a:endParaRPr lang="en-US" sz="1100" b="1"/>
        </a:p>
      </xdr:txBody>
    </xdr:sp>
    <xdr:clientData/>
  </xdr:twoCellAnchor>
  <xdr:twoCellAnchor>
    <xdr:from>
      <xdr:col>1</xdr:col>
      <xdr:colOff>45781</xdr:colOff>
      <xdr:row>20</xdr:row>
      <xdr:rowOff>66059</xdr:rowOff>
    </xdr:from>
    <xdr:to>
      <xdr:col>1</xdr:col>
      <xdr:colOff>2026981</xdr:colOff>
      <xdr:row>23</xdr:row>
      <xdr:rowOff>200025</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984A9F66-D715-4768-B899-089601902EEF}"/>
            </a:ext>
          </a:extLst>
        </xdr:cNvPr>
        <xdr:cNvSpPr/>
      </xdr:nvSpPr>
      <xdr:spPr>
        <a:xfrm>
          <a:off x="179131" y="5276234"/>
          <a:ext cx="1981200" cy="87691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Continuous</a:t>
          </a:r>
          <a:r>
            <a:rPr lang="en-US" sz="1100" b="1" u="sng" baseline="0">
              <a:solidFill>
                <a:schemeClr val="tx1"/>
              </a:solidFill>
            </a:rPr>
            <a:t> Improvement</a:t>
          </a:r>
        </a:p>
        <a:p>
          <a:pPr algn="ctr"/>
          <a:r>
            <a:rPr lang="en-US" sz="1100" b="1" baseline="0"/>
            <a:t>Making Daily Kaizen a Success</a:t>
          </a:r>
          <a:endParaRPr lang="en-US" sz="1100" b="1"/>
        </a:p>
      </xdr:txBody>
    </xdr:sp>
    <xdr:clientData/>
  </xdr:twoCellAnchor>
  <xdr:twoCellAnchor>
    <xdr:from>
      <xdr:col>1</xdr:col>
      <xdr:colOff>47317</xdr:colOff>
      <xdr:row>13</xdr:row>
      <xdr:rowOff>206171</xdr:rowOff>
    </xdr:from>
    <xdr:to>
      <xdr:col>1</xdr:col>
      <xdr:colOff>2028517</xdr:colOff>
      <xdr:row>16</xdr:row>
      <xdr:rowOff>192036</xdr:rowOff>
    </xdr:to>
    <xdr:sp macro="" textlink="">
      <xdr:nvSpPr>
        <xdr:cNvPr id="7" name="Rectangle: Rounded Corners 6">
          <a:hlinkClick xmlns:r="http://schemas.openxmlformats.org/officeDocument/2006/relationships" r:id="rId6"/>
          <a:extLst>
            <a:ext uri="{FF2B5EF4-FFF2-40B4-BE49-F238E27FC236}">
              <a16:creationId xmlns:a16="http://schemas.microsoft.com/office/drawing/2014/main" id="{DA8412C4-D5C5-46DB-AD41-C9FD47199EDD}"/>
            </a:ext>
          </a:extLst>
        </xdr:cNvPr>
        <xdr:cNvSpPr/>
      </xdr:nvSpPr>
      <xdr:spPr>
        <a:xfrm>
          <a:off x="180667" y="3682796"/>
          <a:ext cx="1981200" cy="7288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Leader Standard Work</a:t>
          </a:r>
        </a:p>
        <a:p>
          <a:pPr algn="ctr"/>
          <a:r>
            <a:rPr lang="en-US" sz="1100" b="1"/>
            <a:t>Leadership - Making Lean a Success</a:t>
          </a:r>
        </a:p>
      </xdr:txBody>
    </xdr:sp>
    <xdr:clientData/>
  </xdr:twoCellAnchor>
  <xdr:twoCellAnchor>
    <xdr:from>
      <xdr:col>2</xdr:col>
      <xdr:colOff>232594</xdr:colOff>
      <xdr:row>25</xdr:row>
      <xdr:rowOff>54077</xdr:rowOff>
    </xdr:from>
    <xdr:to>
      <xdr:col>2</xdr:col>
      <xdr:colOff>2213794</xdr:colOff>
      <xdr:row>27</xdr:row>
      <xdr:rowOff>54077</xdr:rowOff>
    </xdr:to>
    <xdr:sp macro="" textlink="">
      <xdr:nvSpPr>
        <xdr:cNvPr id="8" name="Rectangle: Rounded Corners 7">
          <a:hlinkClick xmlns:r="http://schemas.openxmlformats.org/officeDocument/2006/relationships" r:id="rId7"/>
          <a:extLst>
            <a:ext uri="{FF2B5EF4-FFF2-40B4-BE49-F238E27FC236}">
              <a16:creationId xmlns:a16="http://schemas.microsoft.com/office/drawing/2014/main" id="{9D62CD54-D274-49B4-BF33-C45E91D5BCA4}"/>
            </a:ext>
          </a:extLst>
        </xdr:cNvPr>
        <xdr:cNvSpPr/>
      </xdr:nvSpPr>
      <xdr:spPr>
        <a:xfrm>
          <a:off x="2518594" y="6502502"/>
          <a:ext cx="1981200" cy="495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Problem</a:t>
          </a:r>
          <a:r>
            <a:rPr lang="en-US" sz="1100" b="1" i="0" u="sng" baseline="0">
              <a:solidFill>
                <a:schemeClr val="tx1"/>
              </a:solidFill>
            </a:rPr>
            <a:t> Solving</a:t>
          </a:r>
        </a:p>
        <a:p>
          <a:pPr algn="ctr"/>
          <a:r>
            <a:rPr lang="en-US" sz="1100" b="1" baseline="0"/>
            <a:t>Kata for Daily Improvement</a:t>
          </a:r>
          <a:endParaRPr lang="en-US" sz="1100" b="1"/>
        </a:p>
      </xdr:txBody>
    </xdr:sp>
    <xdr:clientData/>
  </xdr:twoCellAnchor>
  <xdr:twoCellAnchor>
    <xdr:from>
      <xdr:col>2</xdr:col>
      <xdr:colOff>256254</xdr:colOff>
      <xdr:row>2</xdr:row>
      <xdr:rowOff>54077</xdr:rowOff>
    </xdr:from>
    <xdr:to>
      <xdr:col>2</xdr:col>
      <xdr:colOff>2237454</xdr:colOff>
      <xdr:row>5</xdr:row>
      <xdr:rowOff>38407</xdr:rowOff>
    </xdr:to>
    <xdr:sp macro="" textlink="">
      <xdr:nvSpPr>
        <xdr:cNvPr id="9" name="Rectangle: Rounded Corners 8">
          <a:hlinkClick xmlns:r="http://schemas.openxmlformats.org/officeDocument/2006/relationships" r:id="rId8"/>
          <a:extLst>
            <a:ext uri="{FF2B5EF4-FFF2-40B4-BE49-F238E27FC236}">
              <a16:creationId xmlns:a16="http://schemas.microsoft.com/office/drawing/2014/main" id="{04E4D577-4A8C-4135-B3A2-5C3B412E6F48}"/>
            </a:ext>
          </a:extLst>
        </xdr:cNvPr>
        <xdr:cNvSpPr/>
      </xdr:nvSpPr>
      <xdr:spPr>
        <a:xfrm>
          <a:off x="2542254" y="806552"/>
          <a:ext cx="1981200" cy="72728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Respect for Team Members</a:t>
          </a:r>
        </a:p>
        <a:p>
          <a:pPr algn="ctr"/>
          <a:r>
            <a:rPr lang="en-US" sz="1100" b="1"/>
            <a:t>Building a People</a:t>
          </a:r>
          <a:r>
            <a:rPr lang="en-US" sz="1100" b="1" baseline="0"/>
            <a:t> Centric Culture</a:t>
          </a:r>
          <a:endParaRPr lang="en-US" sz="1100" b="1"/>
        </a:p>
      </xdr:txBody>
    </xdr:sp>
    <xdr:clientData/>
  </xdr:twoCellAnchor>
  <xdr:twoCellAnchor>
    <xdr:from>
      <xdr:col>2</xdr:col>
      <xdr:colOff>231979</xdr:colOff>
      <xdr:row>21</xdr:row>
      <xdr:rowOff>161925</xdr:rowOff>
    </xdr:from>
    <xdr:to>
      <xdr:col>2</xdr:col>
      <xdr:colOff>2213179</xdr:colOff>
      <xdr:row>25</xdr:row>
      <xdr:rowOff>8296</xdr:rowOff>
    </xdr:to>
    <xdr:sp macro="" textlink="">
      <xdr:nvSpPr>
        <xdr:cNvPr id="10" name="Rectangle: Rounded Corners 9">
          <a:hlinkClick xmlns:r="http://schemas.openxmlformats.org/officeDocument/2006/relationships" r:id="rId9"/>
          <a:extLst>
            <a:ext uri="{FF2B5EF4-FFF2-40B4-BE49-F238E27FC236}">
              <a16:creationId xmlns:a16="http://schemas.microsoft.com/office/drawing/2014/main" id="{2899C8F4-F058-48E0-AB24-EC25D6DE2026}"/>
            </a:ext>
          </a:extLst>
        </xdr:cNvPr>
        <xdr:cNvSpPr/>
      </xdr:nvSpPr>
      <xdr:spPr>
        <a:xfrm>
          <a:off x="2517979" y="5619750"/>
          <a:ext cx="1981200" cy="83697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Problem Solving</a:t>
          </a:r>
        </a:p>
        <a:p>
          <a:pPr algn="ctr"/>
          <a:r>
            <a:rPr lang="en-US" sz="1100" b="1"/>
            <a:t>Poka</a:t>
          </a:r>
          <a:r>
            <a:rPr lang="en-US" sz="1100" b="1" baseline="0"/>
            <a:t> Yoke Creating a Culture of Zero Defects</a:t>
          </a:r>
          <a:endParaRPr lang="en-US" sz="1100" b="1"/>
        </a:p>
      </xdr:txBody>
    </xdr:sp>
    <xdr:clientData/>
  </xdr:twoCellAnchor>
  <xdr:twoCellAnchor>
    <xdr:from>
      <xdr:col>2</xdr:col>
      <xdr:colOff>276839</xdr:colOff>
      <xdr:row>5</xdr:row>
      <xdr:rowOff>90025</xdr:rowOff>
    </xdr:from>
    <xdr:to>
      <xdr:col>2</xdr:col>
      <xdr:colOff>2258039</xdr:colOff>
      <xdr:row>8</xdr:row>
      <xdr:rowOff>61452</xdr:rowOff>
    </xdr:to>
    <xdr:sp macro="" textlink="">
      <xdr:nvSpPr>
        <xdr:cNvPr id="11" name="Rectangle: Rounded Corners 10">
          <a:hlinkClick xmlns:r="http://schemas.openxmlformats.org/officeDocument/2006/relationships" r:id="rId10"/>
          <a:extLst>
            <a:ext uri="{FF2B5EF4-FFF2-40B4-BE49-F238E27FC236}">
              <a16:creationId xmlns:a16="http://schemas.microsoft.com/office/drawing/2014/main" id="{FDFA44CF-8843-43EA-8085-6CA6A14CD294}"/>
            </a:ext>
          </a:extLst>
        </xdr:cNvPr>
        <xdr:cNvSpPr/>
      </xdr:nvSpPr>
      <xdr:spPr>
        <a:xfrm>
          <a:off x="2562839" y="1585450"/>
          <a:ext cx="1981200" cy="71437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Respect</a:t>
          </a:r>
          <a:r>
            <a:rPr lang="en-US" sz="1100" b="1" u="sng" baseline="0">
              <a:solidFill>
                <a:schemeClr val="tx1"/>
              </a:solidFill>
            </a:rPr>
            <a:t> for Team Members</a:t>
          </a:r>
        </a:p>
        <a:p>
          <a:pPr algn="ctr"/>
          <a:r>
            <a:rPr lang="en-US" sz="1100" b="1" baseline="0"/>
            <a:t>People Centric Leadership and AME</a:t>
          </a:r>
          <a:endParaRPr lang="en-US" sz="1100" b="1"/>
        </a:p>
      </xdr:txBody>
    </xdr:sp>
    <xdr:clientData/>
  </xdr:twoCellAnchor>
  <xdr:twoCellAnchor>
    <xdr:from>
      <xdr:col>2</xdr:col>
      <xdr:colOff>201254</xdr:colOff>
      <xdr:row>15</xdr:row>
      <xdr:rowOff>164077</xdr:rowOff>
    </xdr:from>
    <xdr:to>
      <xdr:col>2</xdr:col>
      <xdr:colOff>2182454</xdr:colOff>
      <xdr:row>18</xdr:row>
      <xdr:rowOff>106004</xdr:rowOff>
    </xdr:to>
    <xdr:sp macro="" textlink="">
      <xdr:nvSpPr>
        <xdr:cNvPr id="12" name="Rectangle: Rounded Corners 11">
          <a:hlinkClick xmlns:r="http://schemas.openxmlformats.org/officeDocument/2006/relationships" r:id="rId11"/>
          <a:extLst>
            <a:ext uri="{FF2B5EF4-FFF2-40B4-BE49-F238E27FC236}">
              <a16:creationId xmlns:a16="http://schemas.microsoft.com/office/drawing/2014/main" id="{ADE86DEA-1588-485E-A8F4-DB124B008152}"/>
            </a:ext>
          </a:extLst>
        </xdr:cNvPr>
        <xdr:cNvSpPr/>
      </xdr:nvSpPr>
      <xdr:spPr>
        <a:xfrm>
          <a:off x="2487254" y="4136002"/>
          <a:ext cx="1981200" cy="68487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Morale</a:t>
          </a:r>
        </a:p>
        <a:p>
          <a:pPr algn="ctr"/>
          <a:r>
            <a:rPr lang="en-US" sz="1100" b="1"/>
            <a:t>Making Developing</a:t>
          </a:r>
          <a:r>
            <a:rPr lang="en-US" sz="1100" b="1" baseline="0"/>
            <a:t> People Job 1 in Lean</a:t>
          </a:r>
          <a:endParaRPr lang="en-US" sz="1100" b="1"/>
        </a:p>
      </xdr:txBody>
    </xdr:sp>
    <xdr:clientData/>
  </xdr:twoCellAnchor>
  <xdr:twoCellAnchor>
    <xdr:from>
      <xdr:col>5</xdr:col>
      <xdr:colOff>285750</xdr:colOff>
      <xdr:row>8</xdr:row>
      <xdr:rowOff>121980</xdr:rowOff>
    </xdr:from>
    <xdr:to>
      <xdr:col>5</xdr:col>
      <xdr:colOff>2266950</xdr:colOff>
      <xdr:row>12</xdr:row>
      <xdr:rowOff>130584</xdr:rowOff>
    </xdr:to>
    <xdr:sp macro="" textlink="">
      <xdr:nvSpPr>
        <xdr:cNvPr id="13" name="Rectangle: Rounded Corners 12">
          <a:hlinkClick xmlns:r="http://schemas.openxmlformats.org/officeDocument/2006/relationships" r:id="rId12"/>
          <a:extLst>
            <a:ext uri="{FF2B5EF4-FFF2-40B4-BE49-F238E27FC236}">
              <a16:creationId xmlns:a16="http://schemas.microsoft.com/office/drawing/2014/main" id="{77D56D4C-9C28-44DA-B377-A3B83F61EE4C}"/>
            </a:ext>
          </a:extLst>
        </xdr:cNvPr>
        <xdr:cNvSpPr/>
      </xdr:nvSpPr>
      <xdr:spPr>
        <a:xfrm>
          <a:off x="7334250" y="2360355"/>
          <a:ext cx="1981200" cy="99920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ysClr val="windowText" lastClr="000000"/>
              </a:solidFill>
            </a:rPr>
            <a:t>Quality</a:t>
          </a:r>
        </a:p>
        <a:p>
          <a:pPr algn="ctr"/>
          <a:r>
            <a:rPr lang="en-US" sz="1100" b="1"/>
            <a:t>So You've</a:t>
          </a:r>
          <a:r>
            <a:rPr lang="en-US" sz="1100" b="1" baseline="0"/>
            <a:t> Done some Lean, but Quality is still an Issue - Five Proven Solutions</a:t>
          </a:r>
          <a:endParaRPr lang="en-US" sz="1100" b="1"/>
        </a:p>
      </xdr:txBody>
    </xdr:sp>
    <xdr:clientData/>
  </xdr:twoCellAnchor>
  <xdr:twoCellAnchor>
    <xdr:from>
      <xdr:col>5</xdr:col>
      <xdr:colOff>292202</xdr:colOff>
      <xdr:row>5</xdr:row>
      <xdr:rowOff>84495</xdr:rowOff>
    </xdr:from>
    <xdr:to>
      <xdr:col>5</xdr:col>
      <xdr:colOff>2273402</xdr:colOff>
      <xdr:row>8</xdr:row>
      <xdr:rowOff>59299</xdr:rowOff>
    </xdr:to>
    <xdr:sp macro="" textlink="">
      <xdr:nvSpPr>
        <xdr:cNvPr id="14" name="Rectangle: Rounded Corners 13">
          <a:hlinkClick xmlns:r="http://schemas.openxmlformats.org/officeDocument/2006/relationships" r:id="rId13"/>
          <a:extLst>
            <a:ext uri="{FF2B5EF4-FFF2-40B4-BE49-F238E27FC236}">
              <a16:creationId xmlns:a16="http://schemas.microsoft.com/office/drawing/2014/main" id="{8B6B6348-A40F-49B5-B58B-3F1E96320327}"/>
            </a:ext>
          </a:extLst>
        </xdr:cNvPr>
        <xdr:cNvSpPr/>
      </xdr:nvSpPr>
      <xdr:spPr>
        <a:xfrm>
          <a:off x="7340702" y="1579920"/>
          <a:ext cx="1981200" cy="71775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ysClr val="windowText" lastClr="000000"/>
              </a:solidFill>
            </a:rPr>
            <a:t>On Time Delivery</a:t>
          </a:r>
        </a:p>
        <a:p>
          <a:pPr algn="ctr"/>
          <a:r>
            <a:rPr lang="en-US" sz="1100" b="1"/>
            <a:t>Flow</a:t>
          </a:r>
          <a:r>
            <a:rPr lang="en-US" sz="1100" b="1" baseline="0"/>
            <a:t> Efficiency vs. Resource Efficiency</a:t>
          </a:r>
          <a:endParaRPr lang="en-US" sz="1100" b="1"/>
        </a:p>
      </xdr:txBody>
    </xdr:sp>
    <xdr:clientData/>
  </xdr:twoCellAnchor>
  <xdr:twoCellAnchor>
    <xdr:from>
      <xdr:col>5</xdr:col>
      <xdr:colOff>233824</xdr:colOff>
      <xdr:row>20</xdr:row>
      <xdr:rowOff>80192</xdr:rowOff>
    </xdr:from>
    <xdr:to>
      <xdr:col>5</xdr:col>
      <xdr:colOff>2215024</xdr:colOff>
      <xdr:row>22</xdr:row>
      <xdr:rowOff>80192</xdr:rowOff>
    </xdr:to>
    <xdr:sp macro="" textlink="">
      <xdr:nvSpPr>
        <xdr:cNvPr id="15" name="Rectangle: Rounded Corners 14">
          <a:hlinkClick xmlns:r="http://schemas.openxmlformats.org/officeDocument/2006/relationships" r:id="rId14"/>
          <a:extLst>
            <a:ext uri="{FF2B5EF4-FFF2-40B4-BE49-F238E27FC236}">
              <a16:creationId xmlns:a16="http://schemas.microsoft.com/office/drawing/2014/main" id="{D7072072-0680-4936-850F-91324703C5FB}"/>
            </a:ext>
          </a:extLst>
        </xdr:cNvPr>
        <xdr:cNvSpPr/>
      </xdr:nvSpPr>
      <xdr:spPr>
        <a:xfrm>
          <a:off x="9663574" y="5290367"/>
          <a:ext cx="1981200" cy="495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ysClr val="windowText" lastClr="000000"/>
              </a:solidFill>
            </a:rPr>
            <a:t>Raw Materials</a:t>
          </a:r>
        </a:p>
        <a:p>
          <a:pPr algn="ctr"/>
          <a:r>
            <a:rPr lang="en-US" sz="1100" b="1"/>
            <a:t>Pull / Kanban Systems</a:t>
          </a:r>
        </a:p>
      </xdr:txBody>
    </xdr:sp>
    <xdr:clientData/>
  </xdr:twoCellAnchor>
  <xdr:twoCellAnchor>
    <xdr:from>
      <xdr:col>5</xdr:col>
      <xdr:colOff>232595</xdr:colOff>
      <xdr:row>22</xdr:row>
      <xdr:rowOff>157622</xdr:rowOff>
    </xdr:from>
    <xdr:to>
      <xdr:col>5</xdr:col>
      <xdr:colOff>2213795</xdr:colOff>
      <xdr:row>25</xdr:row>
      <xdr:rowOff>192959</xdr:rowOff>
    </xdr:to>
    <xdr:sp macro="" textlink="">
      <xdr:nvSpPr>
        <xdr:cNvPr id="16" name="Rectangle: Rounded Corners 15">
          <a:hlinkClick xmlns:r="http://schemas.openxmlformats.org/officeDocument/2006/relationships" r:id="rId15"/>
          <a:extLst>
            <a:ext uri="{FF2B5EF4-FFF2-40B4-BE49-F238E27FC236}">
              <a16:creationId xmlns:a16="http://schemas.microsoft.com/office/drawing/2014/main" id="{1757F7D5-C50F-485C-9187-8BAF44433A16}"/>
            </a:ext>
          </a:extLst>
        </xdr:cNvPr>
        <xdr:cNvSpPr/>
      </xdr:nvSpPr>
      <xdr:spPr>
        <a:xfrm>
          <a:off x="9662345" y="5863097"/>
          <a:ext cx="1981200" cy="77828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ysClr val="windowText" lastClr="000000"/>
              </a:solidFill>
            </a:rPr>
            <a:t>Raw Materials</a:t>
          </a:r>
        </a:p>
        <a:p>
          <a:pPr algn="ctr"/>
          <a:r>
            <a:rPr lang="en-US" sz="1100" b="1"/>
            <a:t>Migrating from Batch to Continuous Improvement</a:t>
          </a:r>
        </a:p>
      </xdr:txBody>
    </xdr:sp>
    <xdr:clientData/>
  </xdr:twoCellAnchor>
  <xdr:twoCellAnchor>
    <xdr:from>
      <xdr:col>5</xdr:col>
      <xdr:colOff>157009</xdr:colOff>
      <xdr:row>44</xdr:row>
      <xdr:rowOff>239046</xdr:rowOff>
    </xdr:from>
    <xdr:to>
      <xdr:col>5</xdr:col>
      <xdr:colOff>2138209</xdr:colOff>
      <xdr:row>48</xdr:row>
      <xdr:rowOff>57150</xdr:rowOff>
    </xdr:to>
    <xdr:sp macro="" textlink="">
      <xdr:nvSpPr>
        <xdr:cNvPr id="17" name="Rectangle: Rounded Corners 16">
          <a:hlinkClick xmlns:r="http://schemas.openxmlformats.org/officeDocument/2006/relationships" r:id="rId16"/>
          <a:extLst>
            <a:ext uri="{FF2B5EF4-FFF2-40B4-BE49-F238E27FC236}">
              <a16:creationId xmlns:a16="http://schemas.microsoft.com/office/drawing/2014/main" id="{D162523B-ECA1-4EF3-B0BA-3A9FB2878D65}"/>
            </a:ext>
          </a:extLst>
        </xdr:cNvPr>
        <xdr:cNvSpPr/>
      </xdr:nvSpPr>
      <xdr:spPr>
        <a:xfrm>
          <a:off x="9586759" y="11392821"/>
          <a:ext cx="1981200" cy="80870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ysClr val="windowText" lastClr="000000"/>
              </a:solidFill>
            </a:rPr>
            <a:t>5S</a:t>
          </a:r>
        </a:p>
        <a:p>
          <a:pPr algn="ctr"/>
          <a:r>
            <a:rPr lang="en-US" sz="1100" b="1"/>
            <a:t>How</a:t>
          </a:r>
          <a:r>
            <a:rPr lang="en-US" sz="1100" b="1" baseline="0"/>
            <a:t> To Sustain Your 5S Improvements</a:t>
          </a:r>
          <a:endParaRPr lang="en-US" sz="1100" b="1"/>
        </a:p>
      </xdr:txBody>
    </xdr:sp>
    <xdr:clientData/>
  </xdr:twoCellAnchor>
  <xdr:twoCellAnchor>
    <xdr:from>
      <xdr:col>8</xdr:col>
      <xdr:colOff>258711</xdr:colOff>
      <xdr:row>2</xdr:row>
      <xdr:rowOff>125668</xdr:rowOff>
    </xdr:from>
    <xdr:to>
      <xdr:col>8</xdr:col>
      <xdr:colOff>2239911</xdr:colOff>
      <xdr:row>4</xdr:row>
      <xdr:rowOff>125668</xdr:rowOff>
    </xdr:to>
    <xdr:sp macro="" textlink="">
      <xdr:nvSpPr>
        <xdr:cNvPr id="18" name="Rectangle: Rounded Corners 17">
          <a:extLst>
            <a:ext uri="{FF2B5EF4-FFF2-40B4-BE49-F238E27FC236}">
              <a16:creationId xmlns:a16="http://schemas.microsoft.com/office/drawing/2014/main" id="{083A4A0C-E04D-491C-A7C7-A25A401FBE20}"/>
            </a:ext>
          </a:extLst>
        </xdr:cNvPr>
        <xdr:cNvSpPr/>
      </xdr:nvSpPr>
      <xdr:spPr>
        <a:xfrm>
          <a:off x="14450961" y="878143"/>
          <a:ext cx="1981200" cy="495300"/>
        </a:xfrm>
        <a:prstGeom prst="roundRect">
          <a:avLst/>
        </a:prstGeom>
        <a:solidFill>
          <a:srgbClr val="FFFF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Supplier Decisions</a:t>
          </a:r>
        </a:p>
        <a:p>
          <a:pPr algn="ctr"/>
          <a:r>
            <a:rPr lang="en-US" sz="1100" b="1">
              <a:solidFill>
                <a:schemeClr val="tx1"/>
              </a:solidFill>
            </a:rPr>
            <a:t>Needed</a:t>
          </a:r>
        </a:p>
      </xdr:txBody>
    </xdr:sp>
    <xdr:clientData/>
  </xdr:twoCellAnchor>
  <xdr:twoCellAnchor>
    <xdr:from>
      <xdr:col>6</xdr:col>
      <xdr:colOff>215387</xdr:colOff>
      <xdr:row>18</xdr:row>
      <xdr:rowOff>202176</xdr:rowOff>
    </xdr:from>
    <xdr:to>
      <xdr:col>6</xdr:col>
      <xdr:colOff>2196587</xdr:colOff>
      <xdr:row>22</xdr:row>
      <xdr:rowOff>22122</xdr:rowOff>
    </xdr:to>
    <xdr:sp macro="" textlink="">
      <xdr:nvSpPr>
        <xdr:cNvPr id="19" name="Rectangle: Rounded Corners 18">
          <a:hlinkClick xmlns:r="http://schemas.openxmlformats.org/officeDocument/2006/relationships" r:id="rId17"/>
          <a:extLst>
            <a:ext uri="{FF2B5EF4-FFF2-40B4-BE49-F238E27FC236}">
              <a16:creationId xmlns:a16="http://schemas.microsoft.com/office/drawing/2014/main" id="{DE47D62F-4329-4E8D-99BF-F4C83E0AF970}"/>
            </a:ext>
          </a:extLst>
        </xdr:cNvPr>
        <xdr:cNvSpPr/>
      </xdr:nvSpPr>
      <xdr:spPr>
        <a:xfrm>
          <a:off x="12026387" y="4917051"/>
          <a:ext cx="1981200" cy="81054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ysClr val="windowText" lastClr="000000"/>
              </a:solidFill>
            </a:rPr>
            <a:t>Value Streams</a:t>
          </a:r>
        </a:p>
        <a:p>
          <a:pPr algn="ctr"/>
          <a:r>
            <a:rPr lang="en-US" sz="1100" b="1"/>
            <a:t>Value Stream Mapping for Office and</a:t>
          </a:r>
          <a:r>
            <a:rPr lang="en-US" sz="1100" b="1" baseline="0"/>
            <a:t> Service</a:t>
          </a:r>
          <a:endParaRPr lang="en-US" sz="1100" b="1"/>
        </a:p>
      </xdr:txBody>
    </xdr:sp>
    <xdr:clientData/>
  </xdr:twoCellAnchor>
  <xdr:twoCellAnchor>
    <xdr:from>
      <xdr:col>7</xdr:col>
      <xdr:colOff>279297</xdr:colOff>
      <xdr:row>2</xdr:row>
      <xdr:rowOff>138572</xdr:rowOff>
    </xdr:from>
    <xdr:to>
      <xdr:col>7</xdr:col>
      <xdr:colOff>2260497</xdr:colOff>
      <xdr:row>5</xdr:row>
      <xdr:rowOff>184353</xdr:rowOff>
    </xdr:to>
    <xdr:sp macro="" textlink="">
      <xdr:nvSpPr>
        <xdr:cNvPr id="20" name="Rectangle: Rounded Corners 19">
          <a:hlinkClick xmlns:r="http://schemas.openxmlformats.org/officeDocument/2006/relationships" r:id="rId18"/>
          <a:extLst>
            <a:ext uri="{FF2B5EF4-FFF2-40B4-BE49-F238E27FC236}">
              <a16:creationId xmlns:a16="http://schemas.microsoft.com/office/drawing/2014/main" id="{74FCFE5F-516D-493E-8D7D-ABEC1FCF9C3C}"/>
            </a:ext>
          </a:extLst>
        </xdr:cNvPr>
        <xdr:cNvSpPr/>
      </xdr:nvSpPr>
      <xdr:spPr>
        <a:xfrm>
          <a:off x="12090297" y="891047"/>
          <a:ext cx="1981200" cy="78873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ysClr val="windowText" lastClr="000000"/>
              </a:solidFill>
            </a:rPr>
            <a:t>Design</a:t>
          </a:r>
          <a:r>
            <a:rPr lang="en-US" sz="1100" b="1" u="sng" baseline="0">
              <a:solidFill>
                <a:sysClr val="windowText" lastClr="000000"/>
              </a:solidFill>
            </a:rPr>
            <a:t> Internal</a:t>
          </a:r>
        </a:p>
        <a:p>
          <a:pPr algn="ctr"/>
          <a:r>
            <a:rPr lang="en-US" sz="1100" b="1" baseline="0"/>
            <a:t>3P Product Design: Innovating with Lean Tools</a:t>
          </a:r>
          <a:endParaRPr lang="en-US" sz="1100" b="1"/>
        </a:p>
      </xdr:txBody>
    </xdr:sp>
    <xdr:clientData/>
  </xdr:twoCellAnchor>
  <xdr:twoCellAnchor>
    <xdr:from>
      <xdr:col>12</xdr:col>
      <xdr:colOff>231672</xdr:colOff>
      <xdr:row>2</xdr:row>
      <xdr:rowOff>190808</xdr:rowOff>
    </xdr:from>
    <xdr:to>
      <xdr:col>12</xdr:col>
      <xdr:colOff>2212872</xdr:colOff>
      <xdr:row>6</xdr:row>
      <xdr:rowOff>38407</xdr:rowOff>
    </xdr:to>
    <xdr:sp macro="" textlink="">
      <xdr:nvSpPr>
        <xdr:cNvPr id="21" name="Rectangle: Rounded Corners 20">
          <a:hlinkClick xmlns:r="http://schemas.openxmlformats.org/officeDocument/2006/relationships" r:id="rId19"/>
          <a:extLst>
            <a:ext uri="{FF2B5EF4-FFF2-40B4-BE49-F238E27FC236}">
              <a16:creationId xmlns:a16="http://schemas.microsoft.com/office/drawing/2014/main" id="{9221E8FE-E28E-433D-B0BD-DA5F71235E41}"/>
            </a:ext>
          </a:extLst>
        </xdr:cNvPr>
        <xdr:cNvSpPr/>
      </xdr:nvSpPr>
      <xdr:spPr>
        <a:xfrm>
          <a:off x="23948922" y="943283"/>
          <a:ext cx="1981200" cy="8381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EBIT</a:t>
          </a:r>
        </a:p>
        <a:p>
          <a:pPr algn="ctr"/>
          <a:r>
            <a:rPr lang="en-US" sz="1100" b="1"/>
            <a:t>Lean Accounting Principles,</a:t>
          </a:r>
          <a:r>
            <a:rPr lang="en-US" sz="1100" b="1" baseline="0"/>
            <a:t> Practices and Tools</a:t>
          </a:r>
          <a:endParaRPr lang="en-US" sz="1100" b="1"/>
        </a:p>
      </xdr:txBody>
    </xdr:sp>
    <xdr:clientData/>
  </xdr:twoCellAnchor>
  <xdr:twoCellAnchor>
    <xdr:from>
      <xdr:col>2</xdr:col>
      <xdr:colOff>219075</xdr:colOff>
      <xdr:row>27</xdr:row>
      <xdr:rowOff>114300</xdr:rowOff>
    </xdr:from>
    <xdr:to>
      <xdr:col>2</xdr:col>
      <xdr:colOff>2200275</xdr:colOff>
      <xdr:row>29</xdr:row>
      <xdr:rowOff>114300</xdr:rowOff>
    </xdr:to>
    <xdr:sp macro="" textlink="">
      <xdr:nvSpPr>
        <xdr:cNvPr id="22" name="Rectangle: Rounded Corners 21">
          <a:hlinkClick xmlns:r="http://schemas.openxmlformats.org/officeDocument/2006/relationships" r:id="rId20"/>
          <a:extLst>
            <a:ext uri="{FF2B5EF4-FFF2-40B4-BE49-F238E27FC236}">
              <a16:creationId xmlns:a16="http://schemas.microsoft.com/office/drawing/2014/main" id="{C72A7FF5-48F2-4570-96C1-D6654240C2E3}"/>
            </a:ext>
          </a:extLst>
        </xdr:cNvPr>
        <xdr:cNvSpPr/>
      </xdr:nvSpPr>
      <xdr:spPr>
        <a:xfrm>
          <a:off x="2505075" y="7058025"/>
          <a:ext cx="1981200" cy="495300"/>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Employee</a:t>
          </a:r>
          <a:r>
            <a:rPr lang="en-US" sz="1100" b="1" i="0" u="sng" baseline="0">
              <a:solidFill>
                <a:schemeClr val="tx1"/>
              </a:solidFill>
            </a:rPr>
            <a:t> Development</a:t>
          </a:r>
        </a:p>
        <a:p>
          <a:r>
            <a:rPr lang="en-US" sz="1100" b="0" i="0">
              <a:solidFill>
                <a:schemeClr val="lt1"/>
              </a:solidFill>
              <a:effectLst/>
              <a:latin typeface="+mn-lt"/>
              <a:ea typeface="+mn-ea"/>
              <a:cs typeface="+mn-cs"/>
            </a:rPr>
            <a:t>Closing the growing skills gap</a:t>
          </a:r>
        </a:p>
      </xdr:txBody>
    </xdr:sp>
    <xdr:clientData/>
  </xdr:twoCellAnchor>
  <xdr:twoCellAnchor>
    <xdr:from>
      <xdr:col>2</xdr:col>
      <xdr:colOff>190500</xdr:colOff>
      <xdr:row>29</xdr:row>
      <xdr:rowOff>152400</xdr:rowOff>
    </xdr:from>
    <xdr:to>
      <xdr:col>2</xdr:col>
      <xdr:colOff>2171700</xdr:colOff>
      <xdr:row>31</xdr:row>
      <xdr:rowOff>152400</xdr:rowOff>
    </xdr:to>
    <xdr:sp macro="" textlink="">
      <xdr:nvSpPr>
        <xdr:cNvPr id="23" name="Rectangle: Rounded Corners 22">
          <a:extLst>
            <a:ext uri="{FF2B5EF4-FFF2-40B4-BE49-F238E27FC236}">
              <a16:creationId xmlns:a16="http://schemas.microsoft.com/office/drawing/2014/main" id="{9348693B-96D6-4D80-93DB-681A1A6D158E}"/>
            </a:ext>
          </a:extLst>
        </xdr:cNvPr>
        <xdr:cNvSpPr/>
      </xdr:nvSpPr>
      <xdr:spPr>
        <a:xfrm>
          <a:off x="2476500" y="75914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Rewards and Recognition</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3</xdr:col>
      <xdr:colOff>209550</xdr:colOff>
      <xdr:row>2</xdr:row>
      <xdr:rowOff>95250</xdr:rowOff>
    </xdr:from>
    <xdr:to>
      <xdr:col>3</xdr:col>
      <xdr:colOff>2190750</xdr:colOff>
      <xdr:row>4</xdr:row>
      <xdr:rowOff>95250</xdr:rowOff>
    </xdr:to>
    <xdr:sp macro="" textlink="">
      <xdr:nvSpPr>
        <xdr:cNvPr id="24" name="Rectangle: Rounded Corners 23">
          <a:hlinkClick xmlns:r="http://schemas.openxmlformats.org/officeDocument/2006/relationships" r:id="rId21"/>
          <a:extLst>
            <a:ext uri="{FF2B5EF4-FFF2-40B4-BE49-F238E27FC236}">
              <a16:creationId xmlns:a16="http://schemas.microsoft.com/office/drawing/2014/main" id="{C01739E4-1F53-47EE-8191-6AF89543D5CA}"/>
            </a:ext>
          </a:extLst>
        </xdr:cNvPr>
        <xdr:cNvSpPr/>
      </xdr:nvSpPr>
      <xdr:spPr>
        <a:xfrm>
          <a:off x="4876800" y="847725"/>
          <a:ext cx="1981200" cy="495300"/>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Safety</a:t>
          </a:r>
          <a:endParaRPr lang="en-US" sz="1100" b="1" i="0" u="sng" baseline="0">
            <a:solidFill>
              <a:schemeClr val="tx1"/>
            </a:solidFill>
          </a:endParaRPr>
        </a:p>
        <a:p>
          <a:r>
            <a:rPr lang="en-US" sz="1100" b="0" i="0">
              <a:solidFill>
                <a:schemeClr val="lt1"/>
              </a:solidFill>
              <a:effectLst/>
              <a:latin typeface="+mn-lt"/>
              <a:ea typeface="+mn-ea"/>
              <a:cs typeface="+mn-cs"/>
            </a:rPr>
            <a:t>OSHA Guidance for COVID-19</a:t>
          </a:r>
        </a:p>
      </xdr:txBody>
    </xdr:sp>
    <xdr:clientData/>
  </xdr:twoCellAnchor>
  <xdr:twoCellAnchor>
    <xdr:from>
      <xdr:col>3</xdr:col>
      <xdr:colOff>219075</xdr:colOff>
      <xdr:row>4</xdr:row>
      <xdr:rowOff>171450</xdr:rowOff>
    </xdr:from>
    <xdr:to>
      <xdr:col>3</xdr:col>
      <xdr:colOff>2200275</xdr:colOff>
      <xdr:row>6</xdr:row>
      <xdr:rowOff>171450</xdr:rowOff>
    </xdr:to>
    <xdr:sp macro="" textlink="">
      <xdr:nvSpPr>
        <xdr:cNvPr id="25" name="Rectangle: Rounded Corners 24">
          <a:extLst>
            <a:ext uri="{FF2B5EF4-FFF2-40B4-BE49-F238E27FC236}">
              <a16:creationId xmlns:a16="http://schemas.microsoft.com/office/drawing/2014/main" id="{77DBE96E-0AD4-4D86-AF04-6C365EDB02D6}"/>
            </a:ext>
          </a:extLst>
        </xdr:cNvPr>
        <xdr:cNvSpPr/>
      </xdr:nvSpPr>
      <xdr:spPr>
        <a:xfrm>
          <a:off x="4886325" y="14192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Energy</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3</xdr:col>
      <xdr:colOff>180975</xdr:colOff>
      <xdr:row>7</xdr:row>
      <xdr:rowOff>28575</xdr:rowOff>
    </xdr:from>
    <xdr:to>
      <xdr:col>3</xdr:col>
      <xdr:colOff>2162175</xdr:colOff>
      <xdr:row>9</xdr:row>
      <xdr:rowOff>28575</xdr:rowOff>
    </xdr:to>
    <xdr:sp macro="" textlink="">
      <xdr:nvSpPr>
        <xdr:cNvPr id="26" name="Rectangle: Rounded Corners 25">
          <a:extLst>
            <a:ext uri="{FF2B5EF4-FFF2-40B4-BE49-F238E27FC236}">
              <a16:creationId xmlns:a16="http://schemas.microsoft.com/office/drawing/2014/main" id="{C816F4DF-608A-497D-95FA-04AB063F065F}"/>
            </a:ext>
          </a:extLst>
        </xdr:cNvPr>
        <xdr:cNvSpPr/>
      </xdr:nvSpPr>
      <xdr:spPr>
        <a:xfrm>
          <a:off x="4848225" y="20193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Carbon Neutral</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5</xdr:col>
      <xdr:colOff>190500</xdr:colOff>
      <xdr:row>26</xdr:row>
      <xdr:rowOff>47625</xdr:rowOff>
    </xdr:from>
    <xdr:to>
      <xdr:col>5</xdr:col>
      <xdr:colOff>2171700</xdr:colOff>
      <xdr:row>28</xdr:row>
      <xdr:rowOff>47625</xdr:rowOff>
    </xdr:to>
    <xdr:sp macro="" textlink="">
      <xdr:nvSpPr>
        <xdr:cNvPr id="27" name="Rectangle: Rounded Corners 26">
          <a:extLst>
            <a:ext uri="{FF2B5EF4-FFF2-40B4-BE49-F238E27FC236}">
              <a16:creationId xmlns:a16="http://schemas.microsoft.com/office/drawing/2014/main" id="{4B9A2CF8-1163-4A76-9395-3746177B014E}"/>
            </a:ext>
          </a:extLst>
        </xdr:cNvPr>
        <xdr:cNvSpPr/>
      </xdr:nvSpPr>
      <xdr:spPr>
        <a:xfrm>
          <a:off x="9620250" y="67437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Finished Goods</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5</xdr:col>
      <xdr:colOff>180975</xdr:colOff>
      <xdr:row>28</xdr:row>
      <xdr:rowOff>95250</xdr:rowOff>
    </xdr:from>
    <xdr:to>
      <xdr:col>5</xdr:col>
      <xdr:colOff>2162175</xdr:colOff>
      <xdr:row>30</xdr:row>
      <xdr:rowOff>95250</xdr:rowOff>
    </xdr:to>
    <xdr:sp macro="" textlink="">
      <xdr:nvSpPr>
        <xdr:cNvPr id="28" name="Rectangle: Rounded Corners 27">
          <a:extLst>
            <a:ext uri="{FF2B5EF4-FFF2-40B4-BE49-F238E27FC236}">
              <a16:creationId xmlns:a16="http://schemas.microsoft.com/office/drawing/2014/main" id="{5F2AE7A5-7ECB-483C-BB08-2CB4222532CA}"/>
            </a:ext>
          </a:extLst>
        </xdr:cNvPr>
        <xdr:cNvSpPr/>
      </xdr:nvSpPr>
      <xdr:spPr>
        <a:xfrm>
          <a:off x="9610725" y="72866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Material</a:t>
          </a:r>
          <a:r>
            <a:rPr lang="en-US" sz="1100" b="1" i="0" u="sng" baseline="0">
              <a:solidFill>
                <a:schemeClr val="tx1"/>
              </a:solidFill>
            </a:rPr>
            <a:t> Handling</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5</xdr:col>
      <xdr:colOff>190500</xdr:colOff>
      <xdr:row>30</xdr:row>
      <xdr:rowOff>180975</xdr:rowOff>
    </xdr:from>
    <xdr:to>
      <xdr:col>5</xdr:col>
      <xdr:colOff>2171700</xdr:colOff>
      <xdr:row>32</xdr:row>
      <xdr:rowOff>180975</xdr:rowOff>
    </xdr:to>
    <xdr:sp macro="" textlink="">
      <xdr:nvSpPr>
        <xdr:cNvPr id="29" name="Rectangle: Rounded Corners 28">
          <a:extLst>
            <a:ext uri="{FF2B5EF4-FFF2-40B4-BE49-F238E27FC236}">
              <a16:creationId xmlns:a16="http://schemas.microsoft.com/office/drawing/2014/main" id="{E5E986CA-FAFE-4465-99D1-5E8616BA271A}"/>
            </a:ext>
          </a:extLst>
        </xdr:cNvPr>
        <xdr:cNvSpPr/>
      </xdr:nvSpPr>
      <xdr:spPr>
        <a:xfrm>
          <a:off x="9620250" y="786765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Pull Systems</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5</xdr:col>
      <xdr:colOff>190500</xdr:colOff>
      <xdr:row>33</xdr:row>
      <xdr:rowOff>9525</xdr:rowOff>
    </xdr:from>
    <xdr:to>
      <xdr:col>5</xdr:col>
      <xdr:colOff>2171700</xdr:colOff>
      <xdr:row>35</xdr:row>
      <xdr:rowOff>9525</xdr:rowOff>
    </xdr:to>
    <xdr:sp macro="" textlink="">
      <xdr:nvSpPr>
        <xdr:cNvPr id="30" name="Rectangle: Rounded Corners 29">
          <a:extLst>
            <a:ext uri="{FF2B5EF4-FFF2-40B4-BE49-F238E27FC236}">
              <a16:creationId xmlns:a16="http://schemas.microsoft.com/office/drawing/2014/main" id="{985F3A29-2D0C-4FBB-9ECB-22637F07FDF4}"/>
            </a:ext>
          </a:extLst>
        </xdr:cNvPr>
        <xdr:cNvSpPr/>
      </xdr:nvSpPr>
      <xdr:spPr>
        <a:xfrm>
          <a:off x="9620250" y="843915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Synchronization</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5</xdr:col>
      <xdr:colOff>142875</xdr:colOff>
      <xdr:row>35</xdr:row>
      <xdr:rowOff>133350</xdr:rowOff>
    </xdr:from>
    <xdr:to>
      <xdr:col>5</xdr:col>
      <xdr:colOff>2124075</xdr:colOff>
      <xdr:row>37</xdr:row>
      <xdr:rowOff>133350</xdr:rowOff>
    </xdr:to>
    <xdr:sp macro="" textlink="">
      <xdr:nvSpPr>
        <xdr:cNvPr id="31" name="Rectangle: Rounded Corners 30">
          <a:extLst>
            <a:ext uri="{FF2B5EF4-FFF2-40B4-BE49-F238E27FC236}">
              <a16:creationId xmlns:a16="http://schemas.microsoft.com/office/drawing/2014/main" id="{1FD9E23D-F406-4287-96EA-654A920843BA}"/>
            </a:ext>
          </a:extLst>
        </xdr:cNvPr>
        <xdr:cNvSpPr/>
      </xdr:nvSpPr>
      <xdr:spPr>
        <a:xfrm>
          <a:off x="9572625" y="905827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Level</a:t>
          </a:r>
          <a:r>
            <a:rPr lang="en-US" sz="1100" b="1" i="0" u="sng" baseline="0">
              <a:solidFill>
                <a:schemeClr val="tx1"/>
              </a:solidFill>
            </a:rPr>
            <a:t> Loading</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5</xdr:col>
      <xdr:colOff>152400</xdr:colOff>
      <xdr:row>37</xdr:row>
      <xdr:rowOff>200025</xdr:rowOff>
    </xdr:from>
    <xdr:to>
      <xdr:col>5</xdr:col>
      <xdr:colOff>2133600</xdr:colOff>
      <xdr:row>39</xdr:row>
      <xdr:rowOff>200025</xdr:rowOff>
    </xdr:to>
    <xdr:sp macro="" textlink="">
      <xdr:nvSpPr>
        <xdr:cNvPr id="32" name="Rectangle: Rounded Corners 31">
          <a:extLst>
            <a:ext uri="{FF2B5EF4-FFF2-40B4-BE49-F238E27FC236}">
              <a16:creationId xmlns:a16="http://schemas.microsoft.com/office/drawing/2014/main" id="{7E2C3343-2BED-43E2-8E58-F1271A9BCB10}"/>
            </a:ext>
          </a:extLst>
        </xdr:cNvPr>
        <xdr:cNvSpPr/>
      </xdr:nvSpPr>
      <xdr:spPr>
        <a:xfrm>
          <a:off x="9582150" y="962025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Maintenance Programs</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5</xdr:col>
      <xdr:colOff>180975</xdr:colOff>
      <xdr:row>40</xdr:row>
      <xdr:rowOff>28575</xdr:rowOff>
    </xdr:from>
    <xdr:to>
      <xdr:col>5</xdr:col>
      <xdr:colOff>2162175</xdr:colOff>
      <xdr:row>42</xdr:row>
      <xdr:rowOff>28575</xdr:rowOff>
    </xdr:to>
    <xdr:sp macro="" textlink="">
      <xdr:nvSpPr>
        <xdr:cNvPr id="33" name="Rectangle: Rounded Corners 32">
          <a:extLst>
            <a:ext uri="{FF2B5EF4-FFF2-40B4-BE49-F238E27FC236}">
              <a16:creationId xmlns:a16="http://schemas.microsoft.com/office/drawing/2014/main" id="{555E2B4C-F9DD-4F8F-8955-8A4EE4B04BD0}"/>
            </a:ext>
          </a:extLst>
        </xdr:cNvPr>
        <xdr:cNvSpPr/>
      </xdr:nvSpPr>
      <xdr:spPr>
        <a:xfrm>
          <a:off x="9610725" y="1019175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Visual Performance</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5</xdr:col>
      <xdr:colOff>123825</xdr:colOff>
      <xdr:row>42</xdr:row>
      <xdr:rowOff>114300</xdr:rowOff>
    </xdr:from>
    <xdr:to>
      <xdr:col>5</xdr:col>
      <xdr:colOff>2105025</xdr:colOff>
      <xdr:row>44</xdr:row>
      <xdr:rowOff>114300</xdr:rowOff>
    </xdr:to>
    <xdr:sp macro="" textlink="">
      <xdr:nvSpPr>
        <xdr:cNvPr id="34" name="Rectangle: Rounded Corners 33">
          <a:extLst>
            <a:ext uri="{FF2B5EF4-FFF2-40B4-BE49-F238E27FC236}">
              <a16:creationId xmlns:a16="http://schemas.microsoft.com/office/drawing/2014/main" id="{EE0F4C56-7E6F-4227-B761-A05CABC3CD02}"/>
            </a:ext>
          </a:extLst>
        </xdr:cNvPr>
        <xdr:cNvSpPr/>
      </xdr:nvSpPr>
      <xdr:spPr>
        <a:xfrm>
          <a:off x="9553575" y="1077277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Value Streams</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5</xdr:col>
      <xdr:colOff>133350</xdr:colOff>
      <xdr:row>48</xdr:row>
      <xdr:rowOff>133350</xdr:rowOff>
    </xdr:from>
    <xdr:to>
      <xdr:col>5</xdr:col>
      <xdr:colOff>2114550</xdr:colOff>
      <xdr:row>50</xdr:row>
      <xdr:rowOff>133350</xdr:rowOff>
    </xdr:to>
    <xdr:sp macro="" textlink="">
      <xdr:nvSpPr>
        <xdr:cNvPr id="35" name="Rectangle: Rounded Corners 34">
          <a:extLst>
            <a:ext uri="{FF2B5EF4-FFF2-40B4-BE49-F238E27FC236}">
              <a16:creationId xmlns:a16="http://schemas.microsoft.com/office/drawing/2014/main" id="{158F2EE9-EC2B-424F-A6AD-ACE35FCF0343}"/>
            </a:ext>
          </a:extLst>
        </xdr:cNvPr>
        <xdr:cNvSpPr/>
      </xdr:nvSpPr>
      <xdr:spPr>
        <a:xfrm>
          <a:off x="9563100" y="122777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Change Over</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5</xdr:col>
      <xdr:colOff>133350</xdr:colOff>
      <xdr:row>50</xdr:row>
      <xdr:rowOff>228600</xdr:rowOff>
    </xdr:from>
    <xdr:to>
      <xdr:col>5</xdr:col>
      <xdr:colOff>2114550</xdr:colOff>
      <xdr:row>52</xdr:row>
      <xdr:rowOff>228600</xdr:rowOff>
    </xdr:to>
    <xdr:sp macro="" textlink="">
      <xdr:nvSpPr>
        <xdr:cNvPr id="36" name="Rectangle: Rounded Corners 35">
          <a:extLst>
            <a:ext uri="{FF2B5EF4-FFF2-40B4-BE49-F238E27FC236}">
              <a16:creationId xmlns:a16="http://schemas.microsoft.com/office/drawing/2014/main" id="{E83B3A5A-2162-4332-9264-4FB891AF0FA3}"/>
            </a:ext>
          </a:extLst>
        </xdr:cNvPr>
        <xdr:cNvSpPr/>
      </xdr:nvSpPr>
      <xdr:spPr>
        <a:xfrm>
          <a:off x="9563100" y="1286827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Layout for Flow</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5</xdr:col>
      <xdr:colOff>123825</xdr:colOff>
      <xdr:row>53</xdr:row>
      <xdr:rowOff>95250</xdr:rowOff>
    </xdr:from>
    <xdr:to>
      <xdr:col>5</xdr:col>
      <xdr:colOff>2105025</xdr:colOff>
      <xdr:row>55</xdr:row>
      <xdr:rowOff>104775</xdr:rowOff>
    </xdr:to>
    <xdr:sp macro="" textlink="">
      <xdr:nvSpPr>
        <xdr:cNvPr id="37" name="Rectangle: Rounded Corners 36">
          <a:extLst>
            <a:ext uri="{FF2B5EF4-FFF2-40B4-BE49-F238E27FC236}">
              <a16:creationId xmlns:a16="http://schemas.microsoft.com/office/drawing/2014/main" id="{7FDF78C2-3E51-4CC1-8ED2-AE9438B4D019}"/>
            </a:ext>
          </a:extLst>
        </xdr:cNvPr>
        <xdr:cNvSpPr/>
      </xdr:nvSpPr>
      <xdr:spPr>
        <a:xfrm>
          <a:off x="9553575" y="13477875"/>
          <a:ext cx="1981200" cy="5048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Cross Training</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6</xdr:col>
      <xdr:colOff>219075</xdr:colOff>
      <xdr:row>2</xdr:row>
      <xdr:rowOff>85725</xdr:rowOff>
    </xdr:from>
    <xdr:to>
      <xdr:col>6</xdr:col>
      <xdr:colOff>2200275</xdr:colOff>
      <xdr:row>4</xdr:row>
      <xdr:rowOff>85725</xdr:rowOff>
    </xdr:to>
    <xdr:sp macro="" textlink="">
      <xdr:nvSpPr>
        <xdr:cNvPr id="38" name="Rectangle: Rounded Corners 37">
          <a:extLst>
            <a:ext uri="{FF2B5EF4-FFF2-40B4-BE49-F238E27FC236}">
              <a16:creationId xmlns:a16="http://schemas.microsoft.com/office/drawing/2014/main" id="{217B5645-9B22-40AF-9462-2B066A6E5C86}"/>
            </a:ext>
          </a:extLst>
        </xdr:cNvPr>
        <xdr:cNvSpPr/>
      </xdr:nvSpPr>
      <xdr:spPr>
        <a:xfrm>
          <a:off x="9648825" y="8382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Waste Reduction</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6</xdr:col>
      <xdr:colOff>238125</xdr:colOff>
      <xdr:row>4</xdr:row>
      <xdr:rowOff>180975</xdr:rowOff>
    </xdr:from>
    <xdr:to>
      <xdr:col>6</xdr:col>
      <xdr:colOff>2219325</xdr:colOff>
      <xdr:row>6</xdr:row>
      <xdr:rowOff>180975</xdr:rowOff>
    </xdr:to>
    <xdr:sp macro="" textlink="">
      <xdr:nvSpPr>
        <xdr:cNvPr id="39" name="Rectangle: Rounded Corners 38">
          <a:extLst>
            <a:ext uri="{FF2B5EF4-FFF2-40B4-BE49-F238E27FC236}">
              <a16:creationId xmlns:a16="http://schemas.microsoft.com/office/drawing/2014/main" id="{5A23E823-0A87-47D5-A060-A9409A352E78}"/>
            </a:ext>
          </a:extLst>
        </xdr:cNvPr>
        <xdr:cNvSpPr/>
      </xdr:nvSpPr>
      <xdr:spPr>
        <a:xfrm>
          <a:off x="9667875" y="142875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Service Levels</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6</xdr:col>
      <xdr:colOff>247650</xdr:colOff>
      <xdr:row>6</xdr:row>
      <xdr:rowOff>238125</xdr:rowOff>
    </xdr:from>
    <xdr:to>
      <xdr:col>6</xdr:col>
      <xdr:colOff>2228850</xdr:colOff>
      <xdr:row>8</xdr:row>
      <xdr:rowOff>238125</xdr:rowOff>
    </xdr:to>
    <xdr:sp macro="" textlink="">
      <xdr:nvSpPr>
        <xdr:cNvPr id="40" name="Rectangle: Rounded Corners 39">
          <a:extLst>
            <a:ext uri="{FF2B5EF4-FFF2-40B4-BE49-F238E27FC236}">
              <a16:creationId xmlns:a16="http://schemas.microsoft.com/office/drawing/2014/main" id="{83A9CA78-228B-4459-BABE-89D41181FBF2}"/>
            </a:ext>
          </a:extLst>
        </xdr:cNvPr>
        <xdr:cNvSpPr/>
      </xdr:nvSpPr>
      <xdr:spPr>
        <a:xfrm>
          <a:off x="12058650" y="19812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Quality</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6</xdr:col>
      <xdr:colOff>266700</xdr:colOff>
      <xdr:row>9</xdr:row>
      <xdr:rowOff>28576</xdr:rowOff>
    </xdr:from>
    <xdr:to>
      <xdr:col>6</xdr:col>
      <xdr:colOff>2247900</xdr:colOff>
      <xdr:row>12</xdr:row>
      <xdr:rowOff>76200</xdr:rowOff>
    </xdr:to>
    <xdr:sp macro="" textlink="">
      <xdr:nvSpPr>
        <xdr:cNvPr id="41" name="Rectangle: Rounded Corners 40">
          <a:hlinkClick xmlns:r="http://schemas.openxmlformats.org/officeDocument/2006/relationships" r:id="rId22"/>
          <a:extLst>
            <a:ext uri="{FF2B5EF4-FFF2-40B4-BE49-F238E27FC236}">
              <a16:creationId xmlns:a16="http://schemas.microsoft.com/office/drawing/2014/main" id="{A1317977-FE93-4DDE-B293-1AA857583B16}"/>
            </a:ext>
          </a:extLst>
        </xdr:cNvPr>
        <xdr:cNvSpPr/>
      </xdr:nvSpPr>
      <xdr:spPr>
        <a:xfrm>
          <a:off x="12077700" y="2514601"/>
          <a:ext cx="1981200" cy="790574"/>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Information Synchronization</a:t>
          </a:r>
          <a:endParaRPr lang="en-US" sz="1100" b="1" i="0" u="sng" baseline="0">
            <a:solidFill>
              <a:schemeClr val="tx1"/>
            </a:solidFill>
          </a:endParaRPr>
        </a:p>
        <a:p>
          <a:pPr algn="ctr"/>
          <a:r>
            <a:rPr lang="en-US" sz="1100" b="0" i="0">
              <a:solidFill>
                <a:schemeClr val="lt1"/>
              </a:solidFill>
              <a:effectLst/>
              <a:latin typeface="+mn-lt"/>
              <a:ea typeface="+mn-ea"/>
              <a:cs typeface="+mn-cs"/>
            </a:rPr>
            <a:t>Lean goes digital: Applying lean to data and information processes</a:t>
          </a:r>
        </a:p>
      </xdr:txBody>
    </xdr:sp>
    <xdr:clientData/>
  </xdr:twoCellAnchor>
  <xdr:twoCellAnchor>
    <xdr:from>
      <xdr:col>6</xdr:col>
      <xdr:colOff>266700</xdr:colOff>
      <xdr:row>12</xdr:row>
      <xdr:rowOff>95250</xdr:rowOff>
    </xdr:from>
    <xdr:to>
      <xdr:col>6</xdr:col>
      <xdr:colOff>2247900</xdr:colOff>
      <xdr:row>14</xdr:row>
      <xdr:rowOff>95250</xdr:rowOff>
    </xdr:to>
    <xdr:sp macro="" textlink="">
      <xdr:nvSpPr>
        <xdr:cNvPr id="42" name="Rectangle: Rounded Corners 41">
          <a:extLst>
            <a:ext uri="{FF2B5EF4-FFF2-40B4-BE49-F238E27FC236}">
              <a16:creationId xmlns:a16="http://schemas.microsoft.com/office/drawing/2014/main" id="{1F71B5DF-7B22-489C-9116-1E0F6F4BAB08}"/>
            </a:ext>
          </a:extLst>
        </xdr:cNvPr>
        <xdr:cNvSpPr/>
      </xdr:nvSpPr>
      <xdr:spPr>
        <a:xfrm>
          <a:off x="12077700" y="33242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Level Loading</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6</xdr:col>
      <xdr:colOff>257175</xdr:colOff>
      <xdr:row>14</xdr:row>
      <xdr:rowOff>123825</xdr:rowOff>
    </xdr:from>
    <xdr:to>
      <xdr:col>6</xdr:col>
      <xdr:colOff>2238375</xdr:colOff>
      <xdr:row>16</xdr:row>
      <xdr:rowOff>123825</xdr:rowOff>
    </xdr:to>
    <xdr:sp macro="" textlink="">
      <xdr:nvSpPr>
        <xdr:cNvPr id="43" name="Rectangle: Rounded Corners 42">
          <a:extLst>
            <a:ext uri="{FF2B5EF4-FFF2-40B4-BE49-F238E27FC236}">
              <a16:creationId xmlns:a16="http://schemas.microsoft.com/office/drawing/2014/main" id="{B27DF300-ABAF-474E-B2F8-B1E4319473F2}"/>
            </a:ext>
          </a:extLst>
        </xdr:cNvPr>
        <xdr:cNvSpPr/>
      </xdr:nvSpPr>
      <xdr:spPr>
        <a:xfrm>
          <a:off x="12068175" y="38481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Standard Work</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6</xdr:col>
      <xdr:colOff>266700</xdr:colOff>
      <xdr:row>16</xdr:row>
      <xdr:rowOff>152400</xdr:rowOff>
    </xdr:from>
    <xdr:to>
      <xdr:col>6</xdr:col>
      <xdr:colOff>2247900</xdr:colOff>
      <xdr:row>18</xdr:row>
      <xdr:rowOff>152400</xdr:rowOff>
    </xdr:to>
    <xdr:sp macro="" textlink="">
      <xdr:nvSpPr>
        <xdr:cNvPr id="44" name="Rectangle: Rounded Corners 43">
          <a:extLst>
            <a:ext uri="{FF2B5EF4-FFF2-40B4-BE49-F238E27FC236}">
              <a16:creationId xmlns:a16="http://schemas.microsoft.com/office/drawing/2014/main" id="{FD5B1E8B-5266-4004-BC66-4C8A1C63CD2E}"/>
            </a:ext>
          </a:extLst>
        </xdr:cNvPr>
        <xdr:cNvSpPr/>
      </xdr:nvSpPr>
      <xdr:spPr>
        <a:xfrm>
          <a:off x="12077700" y="437197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Visual Performance</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6</xdr:col>
      <xdr:colOff>171450</xdr:colOff>
      <xdr:row>26</xdr:row>
      <xdr:rowOff>57150</xdr:rowOff>
    </xdr:from>
    <xdr:to>
      <xdr:col>6</xdr:col>
      <xdr:colOff>2152650</xdr:colOff>
      <xdr:row>28</xdr:row>
      <xdr:rowOff>57150</xdr:rowOff>
    </xdr:to>
    <xdr:sp macro="" textlink="">
      <xdr:nvSpPr>
        <xdr:cNvPr id="45" name="Rectangle: Rounded Corners 44">
          <a:extLst>
            <a:ext uri="{FF2B5EF4-FFF2-40B4-BE49-F238E27FC236}">
              <a16:creationId xmlns:a16="http://schemas.microsoft.com/office/drawing/2014/main" id="{9D27A908-17D7-4D3B-9FB6-D06DFE78CD6B}"/>
            </a:ext>
          </a:extLst>
        </xdr:cNvPr>
        <xdr:cNvSpPr/>
      </xdr:nvSpPr>
      <xdr:spPr>
        <a:xfrm>
          <a:off x="11982450" y="67532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5S</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6</xdr:col>
      <xdr:colOff>200025</xdr:colOff>
      <xdr:row>28</xdr:row>
      <xdr:rowOff>180975</xdr:rowOff>
    </xdr:from>
    <xdr:to>
      <xdr:col>6</xdr:col>
      <xdr:colOff>2181225</xdr:colOff>
      <xdr:row>30</xdr:row>
      <xdr:rowOff>180975</xdr:rowOff>
    </xdr:to>
    <xdr:sp macro="" textlink="">
      <xdr:nvSpPr>
        <xdr:cNvPr id="46" name="Rectangle: Rounded Corners 45">
          <a:extLst>
            <a:ext uri="{FF2B5EF4-FFF2-40B4-BE49-F238E27FC236}">
              <a16:creationId xmlns:a16="http://schemas.microsoft.com/office/drawing/2014/main" id="{307E2D2F-38F8-49B7-9053-3EA8E7364507}"/>
            </a:ext>
          </a:extLst>
        </xdr:cNvPr>
        <xdr:cNvSpPr/>
      </xdr:nvSpPr>
      <xdr:spPr>
        <a:xfrm>
          <a:off x="12011025" y="737235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Layout for Flow</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6</xdr:col>
      <xdr:colOff>209550</xdr:colOff>
      <xdr:row>30</xdr:row>
      <xdr:rowOff>228600</xdr:rowOff>
    </xdr:from>
    <xdr:to>
      <xdr:col>6</xdr:col>
      <xdr:colOff>2190750</xdr:colOff>
      <xdr:row>32</xdr:row>
      <xdr:rowOff>228600</xdr:rowOff>
    </xdr:to>
    <xdr:sp macro="" textlink="">
      <xdr:nvSpPr>
        <xdr:cNvPr id="47" name="Rectangle: Rounded Corners 46">
          <a:extLst>
            <a:ext uri="{FF2B5EF4-FFF2-40B4-BE49-F238E27FC236}">
              <a16:creationId xmlns:a16="http://schemas.microsoft.com/office/drawing/2014/main" id="{AAE7D8FE-89B9-4AB6-A13E-BC1EDF85E044}"/>
            </a:ext>
          </a:extLst>
        </xdr:cNvPr>
        <xdr:cNvSpPr/>
      </xdr:nvSpPr>
      <xdr:spPr>
        <a:xfrm>
          <a:off x="12020550" y="791527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Cross Training</a:t>
          </a:r>
        </a:p>
      </xdr:txBody>
    </xdr:sp>
    <xdr:clientData/>
  </xdr:twoCellAnchor>
  <xdr:twoCellAnchor>
    <xdr:from>
      <xdr:col>7</xdr:col>
      <xdr:colOff>247650</xdr:colOff>
      <xdr:row>6</xdr:row>
      <xdr:rowOff>57149</xdr:rowOff>
    </xdr:from>
    <xdr:to>
      <xdr:col>7</xdr:col>
      <xdr:colOff>2228850</xdr:colOff>
      <xdr:row>8</xdr:row>
      <xdr:rowOff>238124</xdr:rowOff>
    </xdr:to>
    <xdr:sp macro="" textlink="">
      <xdr:nvSpPr>
        <xdr:cNvPr id="48" name="Rectangle: Rounded Corners 47">
          <a:hlinkClick xmlns:r="http://schemas.openxmlformats.org/officeDocument/2006/relationships" r:id="rId23"/>
          <a:extLst>
            <a:ext uri="{FF2B5EF4-FFF2-40B4-BE49-F238E27FC236}">
              <a16:creationId xmlns:a16="http://schemas.microsoft.com/office/drawing/2014/main" id="{9EBD84AA-7362-4D13-8A4A-0588BDCA301A}"/>
            </a:ext>
          </a:extLst>
        </xdr:cNvPr>
        <xdr:cNvSpPr/>
      </xdr:nvSpPr>
      <xdr:spPr>
        <a:xfrm>
          <a:off x="14439900" y="1800224"/>
          <a:ext cx="1981200" cy="676275"/>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Design External</a:t>
          </a:r>
          <a:endParaRPr lang="en-US" sz="1100" b="1" i="0" u="sng" baseline="0">
            <a:solidFill>
              <a:schemeClr val="tx1"/>
            </a:solidFill>
          </a:endParaRPr>
        </a:p>
        <a:p>
          <a:r>
            <a:rPr lang="en-US" sz="1100" b="0" i="0">
              <a:solidFill>
                <a:schemeClr val="lt1"/>
              </a:solidFill>
              <a:effectLst/>
              <a:latin typeface="+mn-lt"/>
              <a:ea typeface="+mn-ea"/>
              <a:cs typeface="+mn-cs"/>
            </a:rPr>
            <a:t>Lean Product Development Market Requirements Event</a:t>
          </a:r>
        </a:p>
      </xdr:txBody>
    </xdr:sp>
    <xdr:clientData/>
  </xdr:twoCellAnchor>
  <xdr:twoCellAnchor>
    <xdr:from>
      <xdr:col>7</xdr:col>
      <xdr:colOff>238125</xdr:colOff>
      <xdr:row>9</xdr:row>
      <xdr:rowOff>57149</xdr:rowOff>
    </xdr:from>
    <xdr:to>
      <xdr:col>7</xdr:col>
      <xdr:colOff>2219325</xdr:colOff>
      <xdr:row>12</xdr:row>
      <xdr:rowOff>200025</xdr:rowOff>
    </xdr:to>
    <xdr:sp macro="" textlink="">
      <xdr:nvSpPr>
        <xdr:cNvPr id="49" name="Rectangle: Rounded Corners 48">
          <a:hlinkClick xmlns:r="http://schemas.openxmlformats.org/officeDocument/2006/relationships" r:id="rId24"/>
          <a:extLst>
            <a:ext uri="{FF2B5EF4-FFF2-40B4-BE49-F238E27FC236}">
              <a16:creationId xmlns:a16="http://schemas.microsoft.com/office/drawing/2014/main" id="{32258EBD-E34D-4B4E-A50D-CF15B6C59C91}"/>
            </a:ext>
          </a:extLst>
        </xdr:cNvPr>
        <xdr:cNvSpPr/>
      </xdr:nvSpPr>
      <xdr:spPr>
        <a:xfrm>
          <a:off x="14430375" y="2543174"/>
          <a:ext cx="1981200" cy="885826"/>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Design Tools</a:t>
          </a:r>
          <a:endParaRPr lang="en-US" sz="1100" b="1" i="0" u="sng" baseline="0">
            <a:solidFill>
              <a:schemeClr val="tx1"/>
            </a:solidFill>
          </a:endParaRPr>
        </a:p>
        <a:p>
          <a:pPr algn="ctr"/>
          <a:r>
            <a:rPr lang="en-US" sz="1100" b="0" i="0">
              <a:solidFill>
                <a:schemeClr val="lt1"/>
              </a:solidFill>
              <a:effectLst/>
              <a:latin typeface="+mn-lt"/>
              <a:ea typeface="+mn-ea"/>
              <a:cs typeface="+mn-cs"/>
            </a:rPr>
            <a:t>Visual management at the gemba in a product development setting</a:t>
          </a:r>
        </a:p>
      </xdr:txBody>
    </xdr:sp>
    <xdr:clientData/>
  </xdr:twoCellAnchor>
  <xdr:twoCellAnchor>
    <xdr:from>
      <xdr:col>8</xdr:col>
      <xdr:colOff>209550</xdr:colOff>
      <xdr:row>4</xdr:row>
      <xdr:rowOff>228600</xdr:rowOff>
    </xdr:from>
    <xdr:to>
      <xdr:col>8</xdr:col>
      <xdr:colOff>2190750</xdr:colOff>
      <xdr:row>6</xdr:row>
      <xdr:rowOff>228600</xdr:rowOff>
    </xdr:to>
    <xdr:sp macro="" textlink="">
      <xdr:nvSpPr>
        <xdr:cNvPr id="50" name="Rectangle: Rounded Corners 49">
          <a:extLst>
            <a:ext uri="{FF2B5EF4-FFF2-40B4-BE49-F238E27FC236}">
              <a16:creationId xmlns:a16="http://schemas.microsoft.com/office/drawing/2014/main" id="{7B1FBA23-A98C-4934-BC66-527E8EC4A44B}"/>
            </a:ext>
          </a:extLst>
        </xdr:cNvPr>
        <xdr:cNvSpPr/>
      </xdr:nvSpPr>
      <xdr:spPr>
        <a:xfrm>
          <a:off x="14401800" y="147637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Supplier Improvement</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8</xdr:col>
      <xdr:colOff>238125</xdr:colOff>
      <xdr:row>7</xdr:row>
      <xdr:rowOff>76199</xdr:rowOff>
    </xdr:from>
    <xdr:to>
      <xdr:col>8</xdr:col>
      <xdr:colOff>2219325</xdr:colOff>
      <xdr:row>10</xdr:row>
      <xdr:rowOff>104774</xdr:rowOff>
    </xdr:to>
    <xdr:sp macro="" textlink="">
      <xdr:nvSpPr>
        <xdr:cNvPr id="51" name="Rectangle: Rounded Corners 50">
          <a:hlinkClick xmlns:r="http://schemas.openxmlformats.org/officeDocument/2006/relationships" r:id="rId25"/>
          <a:extLst>
            <a:ext uri="{FF2B5EF4-FFF2-40B4-BE49-F238E27FC236}">
              <a16:creationId xmlns:a16="http://schemas.microsoft.com/office/drawing/2014/main" id="{1F3CC925-B011-44BF-9E5D-523C61931AAC}"/>
            </a:ext>
          </a:extLst>
        </xdr:cNvPr>
        <xdr:cNvSpPr/>
      </xdr:nvSpPr>
      <xdr:spPr>
        <a:xfrm>
          <a:off x="16811625" y="2066924"/>
          <a:ext cx="1981200" cy="771525"/>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Pull Based Systems</a:t>
          </a:r>
          <a:endParaRPr lang="en-US" sz="1100" b="1" i="0" u="sng" baseline="0">
            <a:solidFill>
              <a:schemeClr val="tx1"/>
            </a:solidFill>
          </a:endParaRPr>
        </a:p>
        <a:p>
          <a:pPr algn="ctr"/>
          <a:r>
            <a:rPr lang="en-US" sz="1100" b="0" i="0">
              <a:solidFill>
                <a:schemeClr val="lt1"/>
              </a:solidFill>
              <a:effectLst/>
              <a:latin typeface="+mn-lt"/>
              <a:ea typeface="+mn-ea"/>
              <a:cs typeface="+mn-cs"/>
            </a:rPr>
            <a:t>Managing a lean efficient supply chain</a:t>
          </a:r>
        </a:p>
      </xdr:txBody>
    </xdr:sp>
    <xdr:clientData/>
  </xdr:twoCellAnchor>
  <xdr:twoCellAnchor>
    <xdr:from>
      <xdr:col>9</xdr:col>
      <xdr:colOff>276225</xdr:colOff>
      <xdr:row>2</xdr:row>
      <xdr:rowOff>76200</xdr:rowOff>
    </xdr:from>
    <xdr:to>
      <xdr:col>9</xdr:col>
      <xdr:colOff>2257425</xdr:colOff>
      <xdr:row>4</xdr:row>
      <xdr:rowOff>76200</xdr:rowOff>
    </xdr:to>
    <xdr:sp macro="" textlink="">
      <xdr:nvSpPr>
        <xdr:cNvPr id="52" name="Rectangle: Rounded Corners 51">
          <a:extLst>
            <a:ext uri="{FF2B5EF4-FFF2-40B4-BE49-F238E27FC236}">
              <a16:creationId xmlns:a16="http://schemas.microsoft.com/office/drawing/2014/main" id="{97E85EE1-94A6-4D3A-B7F9-F6DD1D4C1F9E}"/>
            </a:ext>
          </a:extLst>
        </xdr:cNvPr>
        <xdr:cNvSpPr/>
      </xdr:nvSpPr>
      <xdr:spPr>
        <a:xfrm>
          <a:off x="16849725" y="82867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Scrap</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9</xdr:col>
      <xdr:colOff>266700</xdr:colOff>
      <xdr:row>4</xdr:row>
      <xdr:rowOff>187119</xdr:rowOff>
    </xdr:from>
    <xdr:to>
      <xdr:col>9</xdr:col>
      <xdr:colOff>2247900</xdr:colOff>
      <xdr:row>7</xdr:row>
      <xdr:rowOff>123825</xdr:rowOff>
    </xdr:to>
    <xdr:sp macro="" textlink="">
      <xdr:nvSpPr>
        <xdr:cNvPr id="53" name="Rectangle: Rounded Corners 52">
          <a:hlinkClick xmlns:r="http://schemas.openxmlformats.org/officeDocument/2006/relationships" r:id="rId26"/>
          <a:extLst>
            <a:ext uri="{FF2B5EF4-FFF2-40B4-BE49-F238E27FC236}">
              <a16:creationId xmlns:a16="http://schemas.microsoft.com/office/drawing/2014/main" id="{5B465E29-180D-48E5-86FF-A2E22637E398}"/>
            </a:ext>
          </a:extLst>
        </xdr:cNvPr>
        <xdr:cNvSpPr/>
      </xdr:nvSpPr>
      <xdr:spPr>
        <a:xfrm>
          <a:off x="16840200" y="1434894"/>
          <a:ext cx="1981200" cy="67965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chemeClr val="tx1"/>
              </a:solidFill>
            </a:rPr>
            <a:t>Customer</a:t>
          </a:r>
          <a:r>
            <a:rPr lang="en-US" sz="1100" b="1" u="sng" baseline="0">
              <a:solidFill>
                <a:schemeClr val="tx1"/>
              </a:solidFill>
            </a:rPr>
            <a:t> Loyalty</a:t>
          </a:r>
        </a:p>
        <a:p>
          <a:pPr algn="ctr"/>
          <a:r>
            <a:rPr lang="en-US" sz="1100" b="1" baseline="0"/>
            <a:t>The Role of Sales in a Lean Enterprise</a:t>
          </a:r>
          <a:endParaRPr lang="en-US" sz="1100" b="1"/>
        </a:p>
      </xdr:txBody>
    </xdr:sp>
    <xdr:clientData/>
  </xdr:twoCellAnchor>
  <xdr:twoCellAnchor>
    <xdr:from>
      <xdr:col>9</xdr:col>
      <xdr:colOff>295275</xdr:colOff>
      <xdr:row>7</xdr:row>
      <xdr:rowOff>209550</xdr:rowOff>
    </xdr:from>
    <xdr:to>
      <xdr:col>9</xdr:col>
      <xdr:colOff>2276475</xdr:colOff>
      <xdr:row>9</xdr:row>
      <xdr:rowOff>209550</xdr:rowOff>
    </xdr:to>
    <xdr:sp macro="" textlink="">
      <xdr:nvSpPr>
        <xdr:cNvPr id="54" name="Rectangle: Rounded Corners 53">
          <a:extLst>
            <a:ext uri="{FF2B5EF4-FFF2-40B4-BE49-F238E27FC236}">
              <a16:creationId xmlns:a16="http://schemas.microsoft.com/office/drawing/2014/main" id="{17547A02-44D5-4311-A97B-657607FC99DB}"/>
            </a:ext>
          </a:extLst>
        </xdr:cNvPr>
        <xdr:cNvSpPr/>
      </xdr:nvSpPr>
      <xdr:spPr>
        <a:xfrm>
          <a:off x="16868775" y="220027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Customer Results</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9</xdr:col>
      <xdr:colOff>304800</xdr:colOff>
      <xdr:row>10</xdr:row>
      <xdr:rowOff>57150</xdr:rowOff>
    </xdr:from>
    <xdr:to>
      <xdr:col>9</xdr:col>
      <xdr:colOff>2286000</xdr:colOff>
      <xdr:row>12</xdr:row>
      <xdr:rowOff>57150</xdr:rowOff>
    </xdr:to>
    <xdr:sp macro="" textlink="">
      <xdr:nvSpPr>
        <xdr:cNvPr id="55" name="Rectangle: Rounded Corners 54">
          <a:extLst>
            <a:ext uri="{FF2B5EF4-FFF2-40B4-BE49-F238E27FC236}">
              <a16:creationId xmlns:a16="http://schemas.microsoft.com/office/drawing/2014/main" id="{E4729402-418D-46B4-A5CE-2B2601E063CF}"/>
            </a:ext>
          </a:extLst>
        </xdr:cNvPr>
        <xdr:cNvSpPr/>
      </xdr:nvSpPr>
      <xdr:spPr>
        <a:xfrm>
          <a:off x="16878300" y="27908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Warranty</a:t>
          </a:r>
          <a:endParaRPr lang="en-US" sz="1100" b="1" i="0" u="sng" baseline="0">
            <a:solidFill>
              <a:schemeClr val="tx1"/>
            </a:solidFill>
          </a:endParaRP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10</xdr:col>
      <xdr:colOff>200025</xdr:colOff>
      <xdr:row>2</xdr:row>
      <xdr:rowOff>95250</xdr:rowOff>
    </xdr:from>
    <xdr:to>
      <xdr:col>10</xdr:col>
      <xdr:colOff>2181225</xdr:colOff>
      <xdr:row>4</xdr:row>
      <xdr:rowOff>95250</xdr:rowOff>
    </xdr:to>
    <xdr:sp macro="" textlink="">
      <xdr:nvSpPr>
        <xdr:cNvPr id="56" name="Rectangle: Rounded Corners 55">
          <a:extLst>
            <a:ext uri="{FF2B5EF4-FFF2-40B4-BE49-F238E27FC236}">
              <a16:creationId xmlns:a16="http://schemas.microsoft.com/office/drawing/2014/main" id="{FBCA30B2-16DD-42E6-9C91-0B6714432018}"/>
            </a:ext>
          </a:extLst>
        </xdr:cNvPr>
        <xdr:cNvSpPr/>
      </xdr:nvSpPr>
      <xdr:spPr>
        <a:xfrm>
          <a:off x="19154775" y="8477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Value Add / Employee</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10</xdr:col>
      <xdr:colOff>247650</xdr:colOff>
      <xdr:row>4</xdr:row>
      <xdr:rowOff>133350</xdr:rowOff>
    </xdr:from>
    <xdr:to>
      <xdr:col>10</xdr:col>
      <xdr:colOff>2228850</xdr:colOff>
      <xdr:row>6</xdr:row>
      <xdr:rowOff>133350</xdr:rowOff>
    </xdr:to>
    <xdr:sp macro="" textlink="">
      <xdr:nvSpPr>
        <xdr:cNvPr id="57" name="Rectangle: Rounded Corners 56">
          <a:extLst>
            <a:ext uri="{FF2B5EF4-FFF2-40B4-BE49-F238E27FC236}">
              <a16:creationId xmlns:a16="http://schemas.microsoft.com/office/drawing/2014/main" id="{E74F8CE2-8774-476C-AF04-8D65913056C5}"/>
            </a:ext>
          </a:extLst>
        </xdr:cNvPr>
        <xdr:cNvSpPr/>
      </xdr:nvSpPr>
      <xdr:spPr>
        <a:xfrm>
          <a:off x="19202400" y="13811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Inventory Turns</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10</xdr:col>
      <xdr:colOff>238125</xdr:colOff>
      <xdr:row>6</xdr:row>
      <xdr:rowOff>209550</xdr:rowOff>
    </xdr:from>
    <xdr:to>
      <xdr:col>10</xdr:col>
      <xdr:colOff>2219325</xdr:colOff>
      <xdr:row>8</xdr:row>
      <xdr:rowOff>209550</xdr:rowOff>
    </xdr:to>
    <xdr:sp macro="" textlink="">
      <xdr:nvSpPr>
        <xdr:cNvPr id="58" name="Rectangle: Rounded Corners 57">
          <a:extLst>
            <a:ext uri="{FF2B5EF4-FFF2-40B4-BE49-F238E27FC236}">
              <a16:creationId xmlns:a16="http://schemas.microsoft.com/office/drawing/2014/main" id="{1AF87B4A-6DB7-4660-9F7B-E9010FF4703C}"/>
            </a:ext>
          </a:extLst>
        </xdr:cNvPr>
        <xdr:cNvSpPr/>
      </xdr:nvSpPr>
      <xdr:spPr>
        <a:xfrm>
          <a:off x="19192875" y="19526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Capacity Management</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11</xdr:col>
      <xdr:colOff>76200</xdr:colOff>
      <xdr:row>2</xdr:row>
      <xdr:rowOff>200025</xdr:rowOff>
    </xdr:from>
    <xdr:to>
      <xdr:col>11</xdr:col>
      <xdr:colOff>2057400</xdr:colOff>
      <xdr:row>4</xdr:row>
      <xdr:rowOff>200025</xdr:rowOff>
    </xdr:to>
    <xdr:sp macro="" textlink="">
      <xdr:nvSpPr>
        <xdr:cNvPr id="59" name="Rectangle: Rounded Corners 58">
          <a:extLst>
            <a:ext uri="{FF2B5EF4-FFF2-40B4-BE49-F238E27FC236}">
              <a16:creationId xmlns:a16="http://schemas.microsoft.com/office/drawing/2014/main" id="{D096AA40-EF5D-4E5B-9D10-D9DFB90F9DDA}"/>
            </a:ext>
          </a:extLst>
        </xdr:cNvPr>
        <xdr:cNvSpPr/>
      </xdr:nvSpPr>
      <xdr:spPr>
        <a:xfrm>
          <a:off x="21412200" y="9525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On Time and Complete</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11</xdr:col>
      <xdr:colOff>123825</xdr:colOff>
      <xdr:row>4</xdr:row>
      <xdr:rowOff>238125</xdr:rowOff>
    </xdr:from>
    <xdr:to>
      <xdr:col>11</xdr:col>
      <xdr:colOff>2105025</xdr:colOff>
      <xdr:row>6</xdr:row>
      <xdr:rowOff>238125</xdr:rowOff>
    </xdr:to>
    <xdr:sp macro="" textlink="">
      <xdr:nvSpPr>
        <xdr:cNvPr id="60" name="Rectangle: Rounded Corners 59">
          <a:extLst>
            <a:ext uri="{FF2B5EF4-FFF2-40B4-BE49-F238E27FC236}">
              <a16:creationId xmlns:a16="http://schemas.microsoft.com/office/drawing/2014/main" id="{7E3FDE0D-3A14-4D90-91E4-AB7F2B77EB5A}"/>
            </a:ext>
          </a:extLst>
        </xdr:cNvPr>
        <xdr:cNvSpPr/>
      </xdr:nvSpPr>
      <xdr:spPr>
        <a:xfrm>
          <a:off x="21459825" y="14859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Lead Time</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11</xdr:col>
      <xdr:colOff>114300</xdr:colOff>
      <xdr:row>7</xdr:row>
      <xdr:rowOff>66675</xdr:rowOff>
    </xdr:from>
    <xdr:to>
      <xdr:col>11</xdr:col>
      <xdr:colOff>2095500</xdr:colOff>
      <xdr:row>9</xdr:row>
      <xdr:rowOff>66675</xdr:rowOff>
    </xdr:to>
    <xdr:sp macro="" textlink="">
      <xdr:nvSpPr>
        <xdr:cNvPr id="61" name="Rectangle: Rounded Corners 60">
          <a:extLst>
            <a:ext uri="{FF2B5EF4-FFF2-40B4-BE49-F238E27FC236}">
              <a16:creationId xmlns:a16="http://schemas.microsoft.com/office/drawing/2014/main" id="{F8EE5F9C-0C0F-4750-9C5E-872E1B5922B3}"/>
            </a:ext>
          </a:extLst>
        </xdr:cNvPr>
        <xdr:cNvSpPr/>
      </xdr:nvSpPr>
      <xdr:spPr>
        <a:xfrm>
          <a:off x="21450300" y="20574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Premium Freight</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11</xdr:col>
      <xdr:colOff>104775</xdr:colOff>
      <xdr:row>9</xdr:row>
      <xdr:rowOff>171450</xdr:rowOff>
    </xdr:from>
    <xdr:to>
      <xdr:col>11</xdr:col>
      <xdr:colOff>2085975</xdr:colOff>
      <xdr:row>11</xdr:row>
      <xdr:rowOff>171450</xdr:rowOff>
    </xdr:to>
    <xdr:sp macro="" textlink="">
      <xdr:nvSpPr>
        <xdr:cNvPr id="62" name="Rectangle: Rounded Corners 61">
          <a:extLst>
            <a:ext uri="{FF2B5EF4-FFF2-40B4-BE49-F238E27FC236}">
              <a16:creationId xmlns:a16="http://schemas.microsoft.com/office/drawing/2014/main" id="{D5C720FA-FC5C-403A-97D6-ABD9DA3FBA60}"/>
            </a:ext>
          </a:extLst>
        </xdr:cNvPr>
        <xdr:cNvSpPr/>
      </xdr:nvSpPr>
      <xdr:spPr>
        <a:xfrm>
          <a:off x="21440775" y="265747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Parts Shortages</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12</xdr:col>
      <xdr:colOff>219075</xdr:colOff>
      <xdr:row>6</xdr:row>
      <xdr:rowOff>114300</xdr:rowOff>
    </xdr:from>
    <xdr:to>
      <xdr:col>12</xdr:col>
      <xdr:colOff>2200275</xdr:colOff>
      <xdr:row>8</xdr:row>
      <xdr:rowOff>114300</xdr:rowOff>
    </xdr:to>
    <xdr:sp macro="" textlink="">
      <xdr:nvSpPr>
        <xdr:cNvPr id="63" name="Rectangle: Rounded Corners 62">
          <a:hlinkClick xmlns:r="http://schemas.openxmlformats.org/officeDocument/2006/relationships" r:id="rId27"/>
          <a:extLst>
            <a:ext uri="{FF2B5EF4-FFF2-40B4-BE49-F238E27FC236}">
              <a16:creationId xmlns:a16="http://schemas.microsoft.com/office/drawing/2014/main" id="{5B2CCB8D-E28D-47E9-9343-6B0E4E3600CF}"/>
            </a:ext>
          </a:extLst>
        </xdr:cNvPr>
        <xdr:cNvSpPr/>
      </xdr:nvSpPr>
      <xdr:spPr>
        <a:xfrm>
          <a:off x="23936325" y="1857375"/>
          <a:ext cx="1981200" cy="495300"/>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Operating Income</a:t>
          </a:r>
        </a:p>
        <a:p>
          <a:pPr algn="ctr"/>
          <a:r>
            <a:rPr lang="en-US" sz="1100" b="0" i="0">
              <a:solidFill>
                <a:schemeClr val="lt1"/>
              </a:solidFill>
              <a:effectLst/>
              <a:latin typeface="+mn-lt"/>
              <a:ea typeface="+mn-ea"/>
              <a:cs typeface="+mn-cs"/>
            </a:rPr>
            <a:t>Why Lean Accounting</a:t>
          </a:r>
        </a:p>
      </xdr:txBody>
    </xdr:sp>
    <xdr:clientData/>
  </xdr:twoCellAnchor>
  <xdr:twoCellAnchor>
    <xdr:from>
      <xdr:col>12</xdr:col>
      <xdr:colOff>238125</xdr:colOff>
      <xdr:row>8</xdr:row>
      <xdr:rowOff>219075</xdr:rowOff>
    </xdr:from>
    <xdr:to>
      <xdr:col>12</xdr:col>
      <xdr:colOff>2219325</xdr:colOff>
      <xdr:row>10</xdr:row>
      <xdr:rowOff>219075</xdr:rowOff>
    </xdr:to>
    <xdr:sp macro="" textlink="">
      <xdr:nvSpPr>
        <xdr:cNvPr id="64" name="Rectangle: Rounded Corners 63">
          <a:extLst>
            <a:ext uri="{FF2B5EF4-FFF2-40B4-BE49-F238E27FC236}">
              <a16:creationId xmlns:a16="http://schemas.microsoft.com/office/drawing/2014/main" id="{66E7A4ED-DEDE-44B7-94C5-CE3334D8C7AB}"/>
            </a:ext>
          </a:extLst>
        </xdr:cNvPr>
        <xdr:cNvSpPr/>
      </xdr:nvSpPr>
      <xdr:spPr>
        <a:xfrm>
          <a:off x="23955375" y="245745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Market Share</a:t>
          </a:r>
        </a:p>
        <a:p>
          <a:pPr algn="ctr"/>
          <a:r>
            <a:rPr lang="en-US" sz="1100" b="1" baseline="0">
              <a:solidFill>
                <a:sysClr val="windowText" lastClr="000000"/>
              </a:solidFill>
            </a:rPr>
            <a:t>Needed</a:t>
          </a:r>
          <a:endParaRPr lang="en-US" sz="1100" b="1">
            <a:solidFill>
              <a:sysClr val="windowText" lastClr="000000"/>
            </a:solidFill>
          </a:endParaRPr>
        </a:p>
      </xdr:txBody>
    </xdr:sp>
    <xdr:clientData/>
  </xdr:twoCellAnchor>
  <xdr:twoCellAnchor>
    <xdr:from>
      <xdr:col>14</xdr:col>
      <xdr:colOff>142875</xdr:colOff>
      <xdr:row>6</xdr:row>
      <xdr:rowOff>142875</xdr:rowOff>
    </xdr:from>
    <xdr:to>
      <xdr:col>14</xdr:col>
      <xdr:colOff>2124075</xdr:colOff>
      <xdr:row>8</xdr:row>
      <xdr:rowOff>142875</xdr:rowOff>
    </xdr:to>
    <xdr:sp macro="" textlink="">
      <xdr:nvSpPr>
        <xdr:cNvPr id="65" name="Rectangle: Rounded Corners 64">
          <a:extLst>
            <a:ext uri="{FF2B5EF4-FFF2-40B4-BE49-F238E27FC236}">
              <a16:creationId xmlns:a16="http://schemas.microsoft.com/office/drawing/2014/main" id="{1A4034CF-7E88-4736-9339-DF5730FA6F6C}"/>
            </a:ext>
          </a:extLst>
        </xdr:cNvPr>
        <xdr:cNvSpPr/>
      </xdr:nvSpPr>
      <xdr:spPr>
        <a:xfrm>
          <a:off x="26393775" y="188595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Kanban</a:t>
          </a:r>
          <a:endParaRPr lang="en-US" sz="1100" b="1">
            <a:solidFill>
              <a:sysClr val="windowText" lastClr="000000"/>
            </a:solidFill>
          </a:endParaRPr>
        </a:p>
      </xdr:txBody>
    </xdr:sp>
    <xdr:clientData/>
  </xdr:twoCellAnchor>
  <xdr:twoCellAnchor>
    <xdr:from>
      <xdr:col>14</xdr:col>
      <xdr:colOff>152400</xdr:colOff>
      <xdr:row>4</xdr:row>
      <xdr:rowOff>85725</xdr:rowOff>
    </xdr:from>
    <xdr:to>
      <xdr:col>14</xdr:col>
      <xdr:colOff>2133600</xdr:colOff>
      <xdr:row>6</xdr:row>
      <xdr:rowOff>85725</xdr:rowOff>
    </xdr:to>
    <xdr:sp macro="" textlink="">
      <xdr:nvSpPr>
        <xdr:cNvPr id="66" name="Rectangle: Rounded Corners 65">
          <a:extLst>
            <a:ext uri="{FF2B5EF4-FFF2-40B4-BE49-F238E27FC236}">
              <a16:creationId xmlns:a16="http://schemas.microsoft.com/office/drawing/2014/main" id="{A37D1447-1BE5-4E18-8B36-0E2B07E4210B}"/>
            </a:ext>
          </a:extLst>
        </xdr:cNvPr>
        <xdr:cNvSpPr/>
      </xdr:nvSpPr>
      <xdr:spPr>
        <a:xfrm>
          <a:off x="26403300" y="13335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Rattlesnake Hunting</a:t>
          </a:r>
          <a:endParaRPr lang="en-US" sz="1100" b="1">
            <a:solidFill>
              <a:sysClr val="windowText" lastClr="000000"/>
            </a:solidFill>
          </a:endParaRPr>
        </a:p>
      </xdr:txBody>
    </xdr:sp>
    <xdr:clientData/>
  </xdr:twoCellAnchor>
  <xdr:twoCellAnchor>
    <xdr:from>
      <xdr:col>16</xdr:col>
      <xdr:colOff>114300</xdr:colOff>
      <xdr:row>2</xdr:row>
      <xdr:rowOff>38100</xdr:rowOff>
    </xdr:from>
    <xdr:to>
      <xdr:col>16</xdr:col>
      <xdr:colOff>2495550</xdr:colOff>
      <xdr:row>4</xdr:row>
      <xdr:rowOff>57150</xdr:rowOff>
    </xdr:to>
    <xdr:sp macro="" textlink="">
      <xdr:nvSpPr>
        <xdr:cNvPr id="107" name="Rectangle: Rounded Corners 106">
          <a:hlinkClick xmlns:r="http://schemas.openxmlformats.org/officeDocument/2006/relationships" r:id="rId28"/>
          <a:extLst>
            <a:ext uri="{FF2B5EF4-FFF2-40B4-BE49-F238E27FC236}">
              <a16:creationId xmlns:a16="http://schemas.microsoft.com/office/drawing/2014/main" id="{0735DB63-902E-4A4E-BFDF-9B092C8BDB7A}"/>
            </a:ext>
          </a:extLst>
        </xdr:cNvPr>
        <xdr:cNvSpPr/>
      </xdr:nvSpPr>
      <xdr:spPr>
        <a:xfrm>
          <a:off x="33823275" y="790575"/>
          <a:ext cx="238125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 We’re all startups now - How to succeed in a period of abrupt change</a:t>
          </a:r>
        </a:p>
        <a:p>
          <a:endParaRPr lang="en-US" sz="1100" b="1" i="0">
            <a:solidFill>
              <a:schemeClr val="tx1"/>
            </a:solidFill>
            <a:effectLst/>
            <a:latin typeface="+mn-lt"/>
            <a:ea typeface="+mn-ea"/>
            <a:cs typeface="+mn-cs"/>
          </a:endParaRPr>
        </a:p>
      </xdr:txBody>
    </xdr:sp>
    <xdr:clientData/>
  </xdr:twoCellAnchor>
  <xdr:twoCellAnchor>
    <xdr:from>
      <xdr:col>16</xdr:col>
      <xdr:colOff>152400</xdr:colOff>
      <xdr:row>4</xdr:row>
      <xdr:rowOff>114300</xdr:rowOff>
    </xdr:from>
    <xdr:to>
      <xdr:col>16</xdr:col>
      <xdr:colOff>2343150</xdr:colOff>
      <xdr:row>6</xdr:row>
      <xdr:rowOff>123825</xdr:rowOff>
    </xdr:to>
    <xdr:sp macro="" textlink="">
      <xdr:nvSpPr>
        <xdr:cNvPr id="108" name="Rectangle: Rounded Corners 107">
          <a:hlinkClick xmlns:r="http://schemas.openxmlformats.org/officeDocument/2006/relationships" r:id="rId29"/>
          <a:extLst>
            <a:ext uri="{FF2B5EF4-FFF2-40B4-BE49-F238E27FC236}">
              <a16:creationId xmlns:a16="http://schemas.microsoft.com/office/drawing/2014/main" id="{85D16E1D-3CB2-4C19-B1D2-C4F3939D16BA}"/>
            </a:ext>
          </a:extLst>
        </xdr:cNvPr>
        <xdr:cNvSpPr/>
      </xdr:nvSpPr>
      <xdr:spPr>
        <a:xfrm>
          <a:off x="33861375" y="1362075"/>
          <a:ext cx="2190750" cy="50482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Staying sane during “insane” times</a:t>
          </a:r>
        </a:p>
        <a:p>
          <a:endParaRPr lang="en-US" sz="1100" b="1" i="0">
            <a:solidFill>
              <a:schemeClr val="tx1"/>
            </a:solidFill>
            <a:effectLst/>
            <a:latin typeface="+mn-lt"/>
            <a:ea typeface="+mn-ea"/>
            <a:cs typeface="+mn-cs"/>
          </a:endParaRPr>
        </a:p>
      </xdr:txBody>
    </xdr:sp>
    <xdr:clientData/>
  </xdr:twoCellAnchor>
  <xdr:twoCellAnchor>
    <xdr:from>
      <xdr:col>16</xdr:col>
      <xdr:colOff>209550</xdr:colOff>
      <xdr:row>6</xdr:row>
      <xdr:rowOff>171450</xdr:rowOff>
    </xdr:from>
    <xdr:to>
      <xdr:col>16</xdr:col>
      <xdr:colOff>2400300</xdr:colOff>
      <xdr:row>8</xdr:row>
      <xdr:rowOff>180975</xdr:rowOff>
    </xdr:to>
    <xdr:sp macro="" textlink="">
      <xdr:nvSpPr>
        <xdr:cNvPr id="109" name="Rectangle: Rounded Corners 108">
          <a:hlinkClick xmlns:r="http://schemas.openxmlformats.org/officeDocument/2006/relationships" r:id="rId30"/>
          <a:extLst>
            <a:ext uri="{FF2B5EF4-FFF2-40B4-BE49-F238E27FC236}">
              <a16:creationId xmlns:a16="http://schemas.microsoft.com/office/drawing/2014/main" id="{AED6430F-1A50-4805-81B3-326E7C8AD9EF}"/>
            </a:ext>
          </a:extLst>
        </xdr:cNvPr>
        <xdr:cNvSpPr/>
      </xdr:nvSpPr>
      <xdr:spPr>
        <a:xfrm>
          <a:off x="33918525" y="1914525"/>
          <a:ext cx="2190750" cy="50482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Should I do an improvement effectiveness assessment now?</a:t>
          </a:r>
        </a:p>
        <a:p>
          <a:endParaRPr lang="en-US" sz="1100" b="1" i="0">
            <a:solidFill>
              <a:schemeClr val="tx1"/>
            </a:solidFill>
            <a:effectLst/>
            <a:latin typeface="+mn-lt"/>
            <a:ea typeface="+mn-ea"/>
            <a:cs typeface="+mn-cs"/>
          </a:endParaRPr>
        </a:p>
      </xdr:txBody>
    </xdr:sp>
    <xdr:clientData/>
  </xdr:twoCellAnchor>
  <xdr:twoCellAnchor>
    <xdr:from>
      <xdr:col>16</xdr:col>
      <xdr:colOff>219075</xdr:colOff>
      <xdr:row>8</xdr:row>
      <xdr:rowOff>228600</xdr:rowOff>
    </xdr:from>
    <xdr:to>
      <xdr:col>16</xdr:col>
      <xdr:colOff>2409825</xdr:colOff>
      <xdr:row>10</xdr:row>
      <xdr:rowOff>238125</xdr:rowOff>
    </xdr:to>
    <xdr:sp macro="" textlink="">
      <xdr:nvSpPr>
        <xdr:cNvPr id="110" name="Rectangle: Rounded Corners 109">
          <a:hlinkClick xmlns:r="http://schemas.openxmlformats.org/officeDocument/2006/relationships" r:id="rId31"/>
          <a:extLst>
            <a:ext uri="{FF2B5EF4-FFF2-40B4-BE49-F238E27FC236}">
              <a16:creationId xmlns:a16="http://schemas.microsoft.com/office/drawing/2014/main" id="{5F4E0113-E561-4ADE-9263-C360D460DE45}"/>
            </a:ext>
          </a:extLst>
        </xdr:cNvPr>
        <xdr:cNvSpPr/>
      </xdr:nvSpPr>
      <xdr:spPr>
        <a:xfrm>
          <a:off x="33928050" y="2466975"/>
          <a:ext cx="2190750" cy="50482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The COVID-19 Supply Chain Wake Up Call (Harry Moser)</a:t>
          </a:r>
        </a:p>
        <a:p>
          <a:endParaRPr lang="en-US" sz="1100" b="1" i="0">
            <a:solidFill>
              <a:schemeClr val="tx1"/>
            </a:solidFill>
            <a:effectLst/>
            <a:latin typeface="+mn-lt"/>
            <a:ea typeface="+mn-ea"/>
            <a:cs typeface="+mn-cs"/>
          </a:endParaRPr>
        </a:p>
      </xdr:txBody>
    </xdr:sp>
    <xdr:clientData/>
  </xdr:twoCellAnchor>
  <xdr:twoCellAnchor>
    <xdr:from>
      <xdr:col>16</xdr:col>
      <xdr:colOff>247650</xdr:colOff>
      <xdr:row>15</xdr:row>
      <xdr:rowOff>171450</xdr:rowOff>
    </xdr:from>
    <xdr:to>
      <xdr:col>16</xdr:col>
      <xdr:colOff>2438400</xdr:colOff>
      <xdr:row>17</xdr:row>
      <xdr:rowOff>180975</xdr:rowOff>
    </xdr:to>
    <xdr:sp macro="" textlink="">
      <xdr:nvSpPr>
        <xdr:cNvPr id="113" name="Rectangle: Rounded Corners 112">
          <a:hlinkClick xmlns:r="http://schemas.openxmlformats.org/officeDocument/2006/relationships" r:id="rId32"/>
          <a:extLst>
            <a:ext uri="{FF2B5EF4-FFF2-40B4-BE49-F238E27FC236}">
              <a16:creationId xmlns:a16="http://schemas.microsoft.com/office/drawing/2014/main" id="{0ECE54EC-8E2D-400E-B0AB-3F6710AED17E}"/>
            </a:ext>
          </a:extLst>
        </xdr:cNvPr>
        <xdr:cNvSpPr/>
      </xdr:nvSpPr>
      <xdr:spPr>
        <a:xfrm>
          <a:off x="33956625" y="4143375"/>
          <a:ext cx="2190750" cy="50482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lang="en-US" sz="1100" b="1" i="0">
              <a:solidFill>
                <a:schemeClr val="tx1"/>
              </a:solidFill>
              <a:effectLst/>
              <a:latin typeface="+mn-lt"/>
              <a:ea typeface="+mn-ea"/>
              <a:cs typeface="+mn-cs"/>
            </a:rPr>
            <a:t>Lean is simple. Interactive discussion with Paul Akers</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a:p>
          <a:endParaRPr lang="en-US" sz="1100" b="1" i="0">
            <a:solidFill>
              <a:schemeClr val="tx1"/>
            </a:solidFill>
            <a:effectLst/>
            <a:latin typeface="+mn-lt"/>
            <a:ea typeface="+mn-ea"/>
            <a:cs typeface="+mn-cs"/>
          </a:endParaRPr>
        </a:p>
      </xdr:txBody>
    </xdr:sp>
    <xdr:clientData/>
  </xdr:twoCellAnchor>
  <xdr:twoCellAnchor>
    <xdr:from>
      <xdr:col>16</xdr:col>
      <xdr:colOff>238125</xdr:colOff>
      <xdr:row>26</xdr:row>
      <xdr:rowOff>161925</xdr:rowOff>
    </xdr:from>
    <xdr:to>
      <xdr:col>16</xdr:col>
      <xdr:colOff>2428875</xdr:colOff>
      <xdr:row>29</xdr:row>
      <xdr:rowOff>38100</xdr:rowOff>
    </xdr:to>
    <xdr:sp macro="" textlink="">
      <xdr:nvSpPr>
        <xdr:cNvPr id="114" name="Rectangle: Rounded Corners 113">
          <a:hlinkClick xmlns:r="http://schemas.openxmlformats.org/officeDocument/2006/relationships" r:id="rId33"/>
          <a:extLst>
            <a:ext uri="{FF2B5EF4-FFF2-40B4-BE49-F238E27FC236}">
              <a16:creationId xmlns:a16="http://schemas.microsoft.com/office/drawing/2014/main" id="{3D965C2A-A393-401B-83DB-F817AFE55DE1}"/>
            </a:ext>
          </a:extLst>
        </xdr:cNvPr>
        <xdr:cNvSpPr/>
      </xdr:nvSpPr>
      <xdr:spPr>
        <a:xfrm>
          <a:off x="33947100" y="6858000"/>
          <a:ext cx="2190750" cy="61912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Advanced manufacturing for post-pandemic economy</a:t>
          </a:r>
        </a:p>
        <a:p>
          <a:endParaRPr lang="en-US" sz="1100" b="1" i="0">
            <a:solidFill>
              <a:schemeClr val="tx1"/>
            </a:solidFill>
            <a:effectLst/>
            <a:latin typeface="+mn-lt"/>
            <a:ea typeface="+mn-ea"/>
            <a:cs typeface="+mn-cs"/>
          </a:endParaRPr>
        </a:p>
      </xdr:txBody>
    </xdr:sp>
    <xdr:clientData/>
  </xdr:twoCellAnchor>
  <xdr:twoCellAnchor>
    <xdr:from>
      <xdr:col>16</xdr:col>
      <xdr:colOff>257175</xdr:colOff>
      <xdr:row>17</xdr:row>
      <xdr:rowOff>228600</xdr:rowOff>
    </xdr:from>
    <xdr:to>
      <xdr:col>16</xdr:col>
      <xdr:colOff>2447925</xdr:colOff>
      <xdr:row>20</xdr:row>
      <xdr:rowOff>38100</xdr:rowOff>
    </xdr:to>
    <xdr:sp macro="" textlink="">
      <xdr:nvSpPr>
        <xdr:cNvPr id="115" name="Rectangle: Rounded Corners 114">
          <a:hlinkClick xmlns:r="http://schemas.openxmlformats.org/officeDocument/2006/relationships" r:id="rId34"/>
          <a:extLst>
            <a:ext uri="{FF2B5EF4-FFF2-40B4-BE49-F238E27FC236}">
              <a16:creationId xmlns:a16="http://schemas.microsoft.com/office/drawing/2014/main" id="{B282CBD9-C542-4E44-8A85-3DBAE5A0C985}"/>
            </a:ext>
          </a:extLst>
        </xdr:cNvPr>
        <xdr:cNvSpPr/>
      </xdr:nvSpPr>
      <xdr:spPr>
        <a:xfrm>
          <a:off x="33966150" y="4695825"/>
          <a:ext cx="2190750" cy="5524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100" b="1">
              <a:solidFill>
                <a:schemeClr val="tx1"/>
              </a:solidFill>
              <a:effectLst/>
              <a:latin typeface="+mn-lt"/>
              <a:ea typeface="+mn-ea"/>
              <a:cs typeface="+mn-cs"/>
            </a:rPr>
            <a:t>12 vital actions to restart &amp; reset your business </a:t>
          </a:r>
          <a:endParaRPr lang="en-US" sz="1100" b="1" i="0">
            <a:solidFill>
              <a:schemeClr val="tx1"/>
            </a:solidFill>
            <a:effectLst/>
            <a:latin typeface="+mn-lt"/>
            <a:ea typeface="+mn-ea"/>
            <a:cs typeface="+mn-cs"/>
          </a:endParaRPr>
        </a:p>
      </xdr:txBody>
    </xdr:sp>
    <xdr:clientData/>
  </xdr:twoCellAnchor>
  <xdr:twoCellAnchor>
    <xdr:from>
      <xdr:col>16</xdr:col>
      <xdr:colOff>228600</xdr:colOff>
      <xdr:row>23</xdr:row>
      <xdr:rowOff>66675</xdr:rowOff>
    </xdr:from>
    <xdr:to>
      <xdr:col>16</xdr:col>
      <xdr:colOff>2419350</xdr:colOff>
      <xdr:row>26</xdr:row>
      <xdr:rowOff>85725</xdr:rowOff>
    </xdr:to>
    <xdr:sp macro="" textlink="">
      <xdr:nvSpPr>
        <xdr:cNvPr id="116" name="Rectangle: Rounded Corners 115">
          <a:hlinkClick xmlns:r="http://schemas.openxmlformats.org/officeDocument/2006/relationships" r:id="rId35"/>
          <a:extLst>
            <a:ext uri="{FF2B5EF4-FFF2-40B4-BE49-F238E27FC236}">
              <a16:creationId xmlns:a16="http://schemas.microsoft.com/office/drawing/2014/main" id="{BA09B655-A00D-4048-BD80-7B6C2E99B11B}"/>
            </a:ext>
          </a:extLst>
        </xdr:cNvPr>
        <xdr:cNvSpPr/>
      </xdr:nvSpPr>
      <xdr:spPr>
        <a:xfrm>
          <a:off x="33937575" y="6019800"/>
          <a:ext cx="2190750" cy="76200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Manufacturing 4.0 Reaches an Inflection Point Amid COVID-19 (David Brousell)</a:t>
          </a:r>
        </a:p>
        <a:p>
          <a:endParaRPr lang="en-US" sz="1100" b="1" i="0">
            <a:solidFill>
              <a:schemeClr val="tx1"/>
            </a:solidFill>
            <a:effectLst/>
            <a:latin typeface="+mn-lt"/>
            <a:ea typeface="+mn-ea"/>
            <a:cs typeface="+mn-cs"/>
          </a:endParaRPr>
        </a:p>
      </xdr:txBody>
    </xdr:sp>
    <xdr:clientData/>
  </xdr:twoCellAnchor>
  <xdr:twoCellAnchor>
    <xdr:from>
      <xdr:col>14</xdr:col>
      <xdr:colOff>190500</xdr:colOff>
      <xdr:row>2</xdr:row>
      <xdr:rowOff>47625</xdr:rowOff>
    </xdr:from>
    <xdr:to>
      <xdr:col>14</xdr:col>
      <xdr:colOff>2171700</xdr:colOff>
      <xdr:row>4</xdr:row>
      <xdr:rowOff>47625</xdr:rowOff>
    </xdr:to>
    <xdr:sp macro="" textlink="">
      <xdr:nvSpPr>
        <xdr:cNvPr id="123" name="Rectangle: Rounded Corners 122">
          <a:extLst>
            <a:ext uri="{FF2B5EF4-FFF2-40B4-BE49-F238E27FC236}">
              <a16:creationId xmlns:a16="http://schemas.microsoft.com/office/drawing/2014/main" id="{4B816139-C250-43DD-8FB9-898193FD8A1D}"/>
            </a:ext>
          </a:extLst>
        </xdr:cNvPr>
        <xdr:cNvSpPr/>
      </xdr:nvSpPr>
      <xdr:spPr>
        <a:xfrm>
          <a:off x="26441400" y="8001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5S</a:t>
          </a:r>
          <a:endParaRPr lang="en-US" sz="1100" b="1">
            <a:solidFill>
              <a:sysClr val="windowText" lastClr="000000"/>
            </a:solidFill>
          </a:endParaRPr>
        </a:p>
      </xdr:txBody>
    </xdr:sp>
    <xdr:clientData/>
  </xdr:twoCellAnchor>
  <xdr:twoCellAnchor>
    <xdr:from>
      <xdr:col>14</xdr:col>
      <xdr:colOff>142875</xdr:colOff>
      <xdr:row>8</xdr:row>
      <xdr:rowOff>171450</xdr:rowOff>
    </xdr:from>
    <xdr:to>
      <xdr:col>14</xdr:col>
      <xdr:colOff>2124075</xdr:colOff>
      <xdr:row>10</xdr:row>
      <xdr:rowOff>171450</xdr:rowOff>
    </xdr:to>
    <xdr:sp macro="" textlink="">
      <xdr:nvSpPr>
        <xdr:cNvPr id="124" name="Rectangle: Rounded Corners 123">
          <a:extLst>
            <a:ext uri="{FF2B5EF4-FFF2-40B4-BE49-F238E27FC236}">
              <a16:creationId xmlns:a16="http://schemas.microsoft.com/office/drawing/2014/main" id="{5565FCE1-B9E2-4C02-BCEE-740082F5C0A2}"/>
            </a:ext>
          </a:extLst>
        </xdr:cNvPr>
        <xdr:cNvSpPr/>
      </xdr:nvSpPr>
      <xdr:spPr>
        <a:xfrm>
          <a:off x="26393775" y="24098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Kata</a:t>
          </a:r>
          <a:endParaRPr lang="en-US" sz="1100" b="1">
            <a:solidFill>
              <a:sysClr val="windowText" lastClr="000000"/>
            </a:solidFill>
          </a:endParaRPr>
        </a:p>
      </xdr:txBody>
    </xdr:sp>
    <xdr:clientData/>
  </xdr:twoCellAnchor>
  <xdr:twoCellAnchor>
    <xdr:from>
      <xdr:col>14</xdr:col>
      <xdr:colOff>47625</xdr:colOff>
      <xdr:row>10</xdr:row>
      <xdr:rowOff>209549</xdr:rowOff>
    </xdr:from>
    <xdr:to>
      <xdr:col>14</xdr:col>
      <xdr:colOff>2238375</xdr:colOff>
      <xdr:row>14</xdr:row>
      <xdr:rowOff>104774</xdr:rowOff>
    </xdr:to>
    <xdr:sp macro="" textlink="">
      <xdr:nvSpPr>
        <xdr:cNvPr id="125" name="Rectangle: Rounded Corners 124">
          <a:hlinkClick xmlns:r="http://schemas.openxmlformats.org/officeDocument/2006/relationships" r:id="rId36"/>
          <a:extLst>
            <a:ext uri="{FF2B5EF4-FFF2-40B4-BE49-F238E27FC236}">
              <a16:creationId xmlns:a16="http://schemas.microsoft.com/office/drawing/2014/main" id="{3E6DB9E2-43E7-43B1-8A29-AEB527E17DA6}"/>
            </a:ext>
          </a:extLst>
        </xdr:cNvPr>
        <xdr:cNvSpPr/>
      </xdr:nvSpPr>
      <xdr:spPr>
        <a:xfrm>
          <a:off x="28679775" y="2943224"/>
          <a:ext cx="2190750" cy="885825"/>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TPM</a:t>
          </a:r>
        </a:p>
        <a:p>
          <a:pPr algn="ctr"/>
          <a:r>
            <a:rPr lang="en-US" sz="1100" b="1" i="0" u="sng" baseline="0">
              <a:solidFill>
                <a:schemeClr val="tx1"/>
              </a:solidFill>
            </a:rPr>
            <a:t>Total Preventative Maintenance</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1" i="0">
              <a:solidFill>
                <a:schemeClr val="lt1"/>
              </a:solidFill>
              <a:effectLst/>
              <a:latin typeface="+mn-lt"/>
              <a:ea typeface="+mn-ea"/>
              <a:cs typeface="+mn-cs"/>
            </a:rPr>
            <a:t> Total productive maintenance &amp; profits</a:t>
          </a:r>
          <a:endParaRPr lang="en-US">
            <a:effectLst/>
          </a:endParaRPr>
        </a:p>
        <a:p>
          <a:pPr algn="ctr"/>
          <a:endParaRPr lang="en-US" sz="1100" b="1">
            <a:solidFill>
              <a:sysClr val="windowText" lastClr="000000"/>
            </a:solidFill>
          </a:endParaRPr>
        </a:p>
      </xdr:txBody>
    </xdr:sp>
    <xdr:clientData/>
  </xdr:twoCellAnchor>
  <xdr:twoCellAnchor>
    <xdr:from>
      <xdr:col>14</xdr:col>
      <xdr:colOff>152401</xdr:colOff>
      <xdr:row>14</xdr:row>
      <xdr:rowOff>161925</xdr:rowOff>
    </xdr:from>
    <xdr:to>
      <xdr:col>14</xdr:col>
      <xdr:colOff>2038351</xdr:colOff>
      <xdr:row>16</xdr:row>
      <xdr:rowOff>228600</xdr:rowOff>
    </xdr:to>
    <xdr:sp macro="" textlink="">
      <xdr:nvSpPr>
        <xdr:cNvPr id="126" name="Rectangle: Rounded Corners 125">
          <a:extLst>
            <a:ext uri="{FF2B5EF4-FFF2-40B4-BE49-F238E27FC236}">
              <a16:creationId xmlns:a16="http://schemas.microsoft.com/office/drawing/2014/main" id="{24EC4791-8CCB-4B31-AF10-D3864C5F9A50}"/>
            </a:ext>
          </a:extLst>
        </xdr:cNvPr>
        <xdr:cNvSpPr/>
      </xdr:nvSpPr>
      <xdr:spPr>
        <a:xfrm>
          <a:off x="28784551" y="38862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SMED </a:t>
          </a:r>
        </a:p>
        <a:p>
          <a:pPr algn="ctr"/>
          <a:r>
            <a:rPr lang="en-US" sz="1100" b="1" i="0" u="sng" baseline="0">
              <a:solidFill>
                <a:schemeClr val="tx1"/>
              </a:solidFill>
            </a:rPr>
            <a:t>Quick Change Over</a:t>
          </a:r>
          <a:endParaRPr lang="en-US" sz="1100" b="1">
            <a:solidFill>
              <a:sysClr val="windowText" lastClr="000000"/>
            </a:solidFill>
          </a:endParaRPr>
        </a:p>
      </xdr:txBody>
    </xdr:sp>
    <xdr:clientData/>
  </xdr:twoCellAnchor>
  <xdr:twoCellAnchor>
    <xdr:from>
      <xdr:col>14</xdr:col>
      <xdr:colOff>142876</xdr:colOff>
      <xdr:row>17</xdr:row>
      <xdr:rowOff>47625</xdr:rowOff>
    </xdr:from>
    <xdr:to>
      <xdr:col>14</xdr:col>
      <xdr:colOff>2028826</xdr:colOff>
      <xdr:row>19</xdr:row>
      <xdr:rowOff>114300</xdr:rowOff>
    </xdr:to>
    <xdr:sp macro="" textlink="">
      <xdr:nvSpPr>
        <xdr:cNvPr id="127" name="Rectangle: Rounded Corners 126">
          <a:extLst>
            <a:ext uri="{FF2B5EF4-FFF2-40B4-BE49-F238E27FC236}">
              <a16:creationId xmlns:a16="http://schemas.microsoft.com/office/drawing/2014/main" id="{98DAB97E-3D0A-49B5-99A5-ED328008B8CA}"/>
            </a:ext>
          </a:extLst>
        </xdr:cNvPr>
        <xdr:cNvSpPr/>
      </xdr:nvSpPr>
      <xdr:spPr>
        <a:xfrm>
          <a:off x="28775026" y="45148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Strategic Planning</a:t>
          </a:r>
          <a:endParaRPr lang="en-US" sz="1100" b="1">
            <a:solidFill>
              <a:sysClr val="windowText" lastClr="000000"/>
            </a:solidFill>
          </a:endParaRPr>
        </a:p>
      </xdr:txBody>
    </xdr:sp>
    <xdr:clientData/>
  </xdr:twoCellAnchor>
  <xdr:twoCellAnchor>
    <xdr:from>
      <xdr:col>14</xdr:col>
      <xdr:colOff>142876</xdr:colOff>
      <xdr:row>19</xdr:row>
      <xdr:rowOff>133350</xdr:rowOff>
    </xdr:from>
    <xdr:to>
      <xdr:col>14</xdr:col>
      <xdr:colOff>2028826</xdr:colOff>
      <xdr:row>21</xdr:row>
      <xdr:rowOff>200025</xdr:rowOff>
    </xdr:to>
    <xdr:sp macro="" textlink="">
      <xdr:nvSpPr>
        <xdr:cNvPr id="128" name="Rectangle: Rounded Corners 127">
          <a:extLst>
            <a:ext uri="{FF2B5EF4-FFF2-40B4-BE49-F238E27FC236}">
              <a16:creationId xmlns:a16="http://schemas.microsoft.com/office/drawing/2014/main" id="{C2D0AE7B-FDE0-494C-9E56-556B19134AC4}"/>
            </a:ext>
          </a:extLst>
        </xdr:cNvPr>
        <xdr:cNvSpPr/>
      </xdr:nvSpPr>
      <xdr:spPr>
        <a:xfrm>
          <a:off x="28775026" y="50958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Strategy Deployment</a:t>
          </a:r>
          <a:endParaRPr lang="en-US" sz="1100" b="1">
            <a:solidFill>
              <a:sysClr val="windowText" lastClr="000000"/>
            </a:solidFill>
          </a:endParaRPr>
        </a:p>
      </xdr:txBody>
    </xdr:sp>
    <xdr:clientData/>
  </xdr:twoCellAnchor>
  <xdr:twoCellAnchor>
    <xdr:from>
      <xdr:col>14</xdr:col>
      <xdr:colOff>171451</xdr:colOff>
      <xdr:row>21</xdr:row>
      <xdr:rowOff>238125</xdr:rowOff>
    </xdr:from>
    <xdr:to>
      <xdr:col>14</xdr:col>
      <xdr:colOff>2057401</xdr:colOff>
      <xdr:row>24</xdr:row>
      <xdr:rowOff>57150</xdr:rowOff>
    </xdr:to>
    <xdr:sp macro="" textlink="">
      <xdr:nvSpPr>
        <xdr:cNvPr id="129" name="Rectangle: Rounded Corners 128">
          <a:extLst>
            <a:ext uri="{FF2B5EF4-FFF2-40B4-BE49-F238E27FC236}">
              <a16:creationId xmlns:a16="http://schemas.microsoft.com/office/drawing/2014/main" id="{FE80A712-1A88-451C-B4DA-BDACC6C616A3}"/>
            </a:ext>
          </a:extLst>
        </xdr:cNvPr>
        <xdr:cNvSpPr/>
      </xdr:nvSpPr>
      <xdr:spPr>
        <a:xfrm>
          <a:off x="28803601" y="56959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Process Mapping</a:t>
          </a:r>
          <a:endParaRPr lang="en-US" sz="1100" b="1">
            <a:solidFill>
              <a:sysClr val="windowText" lastClr="000000"/>
            </a:solidFill>
          </a:endParaRPr>
        </a:p>
      </xdr:txBody>
    </xdr:sp>
    <xdr:clientData/>
  </xdr:twoCellAnchor>
  <xdr:twoCellAnchor>
    <xdr:from>
      <xdr:col>14</xdr:col>
      <xdr:colOff>190501</xdr:colOff>
      <xdr:row>24</xdr:row>
      <xdr:rowOff>95250</xdr:rowOff>
    </xdr:from>
    <xdr:to>
      <xdr:col>14</xdr:col>
      <xdr:colOff>2076451</xdr:colOff>
      <xdr:row>26</xdr:row>
      <xdr:rowOff>161925</xdr:rowOff>
    </xdr:to>
    <xdr:sp macro="" textlink="">
      <xdr:nvSpPr>
        <xdr:cNvPr id="130" name="Rectangle: Rounded Corners 129">
          <a:extLst>
            <a:ext uri="{FF2B5EF4-FFF2-40B4-BE49-F238E27FC236}">
              <a16:creationId xmlns:a16="http://schemas.microsoft.com/office/drawing/2014/main" id="{8C7B88B9-E90B-4A02-96CC-DBDE227E9940}"/>
            </a:ext>
          </a:extLst>
        </xdr:cNvPr>
        <xdr:cNvSpPr/>
      </xdr:nvSpPr>
      <xdr:spPr>
        <a:xfrm>
          <a:off x="28822651" y="62960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SIPOC</a:t>
          </a:r>
          <a:endParaRPr lang="en-US" sz="1100" b="1">
            <a:solidFill>
              <a:sysClr val="windowText" lastClr="000000"/>
            </a:solidFill>
          </a:endParaRPr>
        </a:p>
      </xdr:txBody>
    </xdr:sp>
    <xdr:clientData/>
  </xdr:twoCellAnchor>
  <xdr:twoCellAnchor>
    <xdr:from>
      <xdr:col>14</xdr:col>
      <xdr:colOff>180976</xdr:colOff>
      <xdr:row>26</xdr:row>
      <xdr:rowOff>228600</xdr:rowOff>
    </xdr:from>
    <xdr:to>
      <xdr:col>14</xdr:col>
      <xdr:colOff>2066926</xdr:colOff>
      <xdr:row>29</xdr:row>
      <xdr:rowOff>47625</xdr:rowOff>
    </xdr:to>
    <xdr:sp macro="" textlink="">
      <xdr:nvSpPr>
        <xdr:cNvPr id="131" name="Rectangle: Rounded Corners 130">
          <a:extLst>
            <a:ext uri="{FF2B5EF4-FFF2-40B4-BE49-F238E27FC236}">
              <a16:creationId xmlns:a16="http://schemas.microsoft.com/office/drawing/2014/main" id="{F152CD12-9AA6-4A5C-9401-6798275B3C82}"/>
            </a:ext>
          </a:extLst>
        </xdr:cNvPr>
        <xdr:cNvSpPr/>
      </xdr:nvSpPr>
      <xdr:spPr>
        <a:xfrm>
          <a:off x="28813126" y="69246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Value Stream Mapping</a:t>
          </a:r>
          <a:endParaRPr lang="en-US" sz="1100" b="1">
            <a:solidFill>
              <a:sysClr val="windowText" lastClr="000000"/>
            </a:solidFill>
          </a:endParaRPr>
        </a:p>
      </xdr:txBody>
    </xdr:sp>
    <xdr:clientData/>
  </xdr:twoCellAnchor>
  <xdr:twoCellAnchor>
    <xdr:from>
      <xdr:col>14</xdr:col>
      <xdr:colOff>190501</xdr:colOff>
      <xdr:row>29</xdr:row>
      <xdr:rowOff>123825</xdr:rowOff>
    </xdr:from>
    <xdr:to>
      <xdr:col>14</xdr:col>
      <xdr:colOff>2076451</xdr:colOff>
      <xdr:row>31</xdr:row>
      <xdr:rowOff>190500</xdr:rowOff>
    </xdr:to>
    <xdr:sp macro="" textlink="">
      <xdr:nvSpPr>
        <xdr:cNvPr id="132" name="Rectangle: Rounded Corners 131">
          <a:extLst>
            <a:ext uri="{FF2B5EF4-FFF2-40B4-BE49-F238E27FC236}">
              <a16:creationId xmlns:a16="http://schemas.microsoft.com/office/drawing/2014/main" id="{2481D506-935F-4A7B-84C7-C6BF0808CE38}"/>
            </a:ext>
          </a:extLst>
        </xdr:cNvPr>
        <xdr:cNvSpPr/>
      </xdr:nvSpPr>
      <xdr:spPr>
        <a:xfrm>
          <a:off x="28822651" y="75628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Visual Management</a:t>
          </a:r>
          <a:endParaRPr lang="en-US" sz="1100" b="1">
            <a:solidFill>
              <a:sysClr val="windowText" lastClr="000000"/>
            </a:solidFill>
          </a:endParaRPr>
        </a:p>
      </xdr:txBody>
    </xdr:sp>
    <xdr:clientData/>
  </xdr:twoCellAnchor>
  <xdr:twoCellAnchor>
    <xdr:from>
      <xdr:col>14</xdr:col>
      <xdr:colOff>190501</xdr:colOff>
      <xdr:row>32</xdr:row>
      <xdr:rowOff>38100</xdr:rowOff>
    </xdr:from>
    <xdr:to>
      <xdr:col>14</xdr:col>
      <xdr:colOff>2076451</xdr:colOff>
      <xdr:row>34</xdr:row>
      <xdr:rowOff>104775</xdr:rowOff>
    </xdr:to>
    <xdr:sp macro="" textlink="">
      <xdr:nvSpPr>
        <xdr:cNvPr id="133" name="Rectangle: Rounded Corners 132">
          <a:extLst>
            <a:ext uri="{FF2B5EF4-FFF2-40B4-BE49-F238E27FC236}">
              <a16:creationId xmlns:a16="http://schemas.microsoft.com/office/drawing/2014/main" id="{1CE2F06A-0200-49D0-A8F4-8741F84A980B}"/>
            </a:ext>
          </a:extLst>
        </xdr:cNvPr>
        <xdr:cNvSpPr/>
      </xdr:nvSpPr>
      <xdr:spPr>
        <a:xfrm>
          <a:off x="28822651" y="82200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Standard Work</a:t>
          </a:r>
          <a:endParaRPr lang="en-US" sz="1100" b="1">
            <a:solidFill>
              <a:sysClr val="windowText" lastClr="000000"/>
            </a:solidFill>
          </a:endParaRPr>
        </a:p>
      </xdr:txBody>
    </xdr:sp>
    <xdr:clientData/>
  </xdr:twoCellAnchor>
  <xdr:twoCellAnchor>
    <xdr:from>
      <xdr:col>14</xdr:col>
      <xdr:colOff>200026</xdr:colOff>
      <xdr:row>34</xdr:row>
      <xdr:rowOff>190500</xdr:rowOff>
    </xdr:from>
    <xdr:to>
      <xdr:col>14</xdr:col>
      <xdr:colOff>2085976</xdr:colOff>
      <xdr:row>37</xdr:row>
      <xdr:rowOff>9525</xdr:rowOff>
    </xdr:to>
    <xdr:sp macro="" textlink="">
      <xdr:nvSpPr>
        <xdr:cNvPr id="134" name="Rectangle: Rounded Corners 133">
          <a:extLst>
            <a:ext uri="{FF2B5EF4-FFF2-40B4-BE49-F238E27FC236}">
              <a16:creationId xmlns:a16="http://schemas.microsoft.com/office/drawing/2014/main" id="{791ADBE1-E389-4EE3-A9FA-6C7C9CCD93F4}"/>
            </a:ext>
          </a:extLst>
        </xdr:cNvPr>
        <xdr:cNvSpPr/>
      </xdr:nvSpPr>
      <xdr:spPr>
        <a:xfrm>
          <a:off x="28832176" y="88677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Leader Standard Work</a:t>
          </a:r>
          <a:endParaRPr lang="en-US" sz="1100" b="1">
            <a:solidFill>
              <a:sysClr val="windowText" lastClr="000000"/>
            </a:solidFill>
          </a:endParaRPr>
        </a:p>
      </xdr:txBody>
    </xdr:sp>
    <xdr:clientData/>
  </xdr:twoCellAnchor>
  <xdr:twoCellAnchor>
    <xdr:from>
      <xdr:col>14</xdr:col>
      <xdr:colOff>228601</xdr:colOff>
      <xdr:row>37</xdr:row>
      <xdr:rowOff>66675</xdr:rowOff>
    </xdr:from>
    <xdr:to>
      <xdr:col>14</xdr:col>
      <xdr:colOff>2114551</xdr:colOff>
      <xdr:row>39</xdr:row>
      <xdr:rowOff>133350</xdr:rowOff>
    </xdr:to>
    <xdr:sp macro="" textlink="">
      <xdr:nvSpPr>
        <xdr:cNvPr id="135" name="Rectangle: Rounded Corners 134">
          <a:extLst>
            <a:ext uri="{FF2B5EF4-FFF2-40B4-BE49-F238E27FC236}">
              <a16:creationId xmlns:a16="http://schemas.microsoft.com/office/drawing/2014/main" id="{C7B86C5F-79A2-4EED-9757-03DD60C97403}"/>
            </a:ext>
          </a:extLst>
        </xdr:cNvPr>
        <xdr:cNvSpPr/>
      </xdr:nvSpPr>
      <xdr:spPr>
        <a:xfrm>
          <a:off x="28860751" y="94869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A3</a:t>
          </a:r>
          <a:endParaRPr lang="en-US" sz="1100" b="1">
            <a:solidFill>
              <a:sysClr val="windowText" lastClr="000000"/>
            </a:solidFill>
          </a:endParaRPr>
        </a:p>
      </xdr:txBody>
    </xdr:sp>
    <xdr:clientData/>
  </xdr:twoCellAnchor>
  <xdr:twoCellAnchor>
    <xdr:from>
      <xdr:col>14</xdr:col>
      <xdr:colOff>257176</xdr:colOff>
      <xdr:row>39</xdr:row>
      <xdr:rowOff>209550</xdr:rowOff>
    </xdr:from>
    <xdr:to>
      <xdr:col>14</xdr:col>
      <xdr:colOff>2143126</xdr:colOff>
      <xdr:row>42</xdr:row>
      <xdr:rowOff>28575</xdr:rowOff>
    </xdr:to>
    <xdr:sp macro="" textlink="">
      <xdr:nvSpPr>
        <xdr:cNvPr id="136" name="Rectangle: Rounded Corners 135">
          <a:extLst>
            <a:ext uri="{FF2B5EF4-FFF2-40B4-BE49-F238E27FC236}">
              <a16:creationId xmlns:a16="http://schemas.microsoft.com/office/drawing/2014/main" id="{730260D5-D283-4554-AB50-AB6243320AF4}"/>
            </a:ext>
          </a:extLst>
        </xdr:cNvPr>
        <xdr:cNvSpPr/>
      </xdr:nvSpPr>
      <xdr:spPr>
        <a:xfrm>
          <a:off x="28889326" y="101250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SCRUM</a:t>
          </a:r>
          <a:endParaRPr lang="en-US" sz="1100" b="1">
            <a:solidFill>
              <a:sysClr val="windowText" lastClr="000000"/>
            </a:solidFill>
          </a:endParaRPr>
        </a:p>
      </xdr:txBody>
    </xdr:sp>
    <xdr:clientData/>
  </xdr:twoCellAnchor>
  <xdr:twoCellAnchor>
    <xdr:from>
      <xdr:col>14</xdr:col>
      <xdr:colOff>228601</xdr:colOff>
      <xdr:row>42</xdr:row>
      <xdr:rowOff>95250</xdr:rowOff>
    </xdr:from>
    <xdr:to>
      <xdr:col>14</xdr:col>
      <xdr:colOff>2114551</xdr:colOff>
      <xdr:row>44</xdr:row>
      <xdr:rowOff>161925</xdr:rowOff>
    </xdr:to>
    <xdr:sp macro="" textlink="">
      <xdr:nvSpPr>
        <xdr:cNvPr id="137" name="Rectangle: Rounded Corners 136">
          <a:extLst>
            <a:ext uri="{FF2B5EF4-FFF2-40B4-BE49-F238E27FC236}">
              <a16:creationId xmlns:a16="http://schemas.microsoft.com/office/drawing/2014/main" id="{37E9071C-D175-4546-BCA0-ADFAD5FC433F}"/>
            </a:ext>
          </a:extLst>
        </xdr:cNvPr>
        <xdr:cNvSpPr/>
      </xdr:nvSpPr>
      <xdr:spPr>
        <a:xfrm>
          <a:off x="28860751" y="107537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Affinity Process</a:t>
          </a:r>
          <a:endParaRPr lang="en-US" sz="1100" b="1">
            <a:solidFill>
              <a:sysClr val="windowText" lastClr="000000"/>
            </a:solidFill>
          </a:endParaRPr>
        </a:p>
      </xdr:txBody>
    </xdr:sp>
    <xdr:clientData/>
  </xdr:twoCellAnchor>
  <xdr:twoCellAnchor>
    <xdr:from>
      <xdr:col>14</xdr:col>
      <xdr:colOff>238126</xdr:colOff>
      <xdr:row>44</xdr:row>
      <xdr:rowOff>200025</xdr:rowOff>
    </xdr:from>
    <xdr:to>
      <xdr:col>14</xdr:col>
      <xdr:colOff>2124076</xdr:colOff>
      <xdr:row>47</xdr:row>
      <xdr:rowOff>19050</xdr:rowOff>
    </xdr:to>
    <xdr:sp macro="" textlink="">
      <xdr:nvSpPr>
        <xdr:cNvPr id="138" name="Rectangle: Rounded Corners 137">
          <a:extLst>
            <a:ext uri="{FF2B5EF4-FFF2-40B4-BE49-F238E27FC236}">
              <a16:creationId xmlns:a16="http://schemas.microsoft.com/office/drawing/2014/main" id="{C1394A9E-F72B-4D47-813C-A2943D7EC254}"/>
            </a:ext>
          </a:extLst>
        </xdr:cNvPr>
        <xdr:cNvSpPr/>
      </xdr:nvSpPr>
      <xdr:spPr>
        <a:xfrm>
          <a:off x="28870276" y="113538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Poka Yoke</a:t>
          </a:r>
          <a:endParaRPr lang="en-US" sz="1100" b="1">
            <a:solidFill>
              <a:sysClr val="windowText" lastClr="000000"/>
            </a:solidFill>
          </a:endParaRPr>
        </a:p>
      </xdr:txBody>
    </xdr:sp>
    <xdr:clientData/>
  </xdr:twoCellAnchor>
  <xdr:twoCellAnchor>
    <xdr:from>
      <xdr:col>14</xdr:col>
      <xdr:colOff>238126</xdr:colOff>
      <xdr:row>47</xdr:row>
      <xdr:rowOff>95250</xdr:rowOff>
    </xdr:from>
    <xdr:to>
      <xdr:col>14</xdr:col>
      <xdr:colOff>2124076</xdr:colOff>
      <xdr:row>49</xdr:row>
      <xdr:rowOff>161925</xdr:rowOff>
    </xdr:to>
    <xdr:sp macro="" textlink="">
      <xdr:nvSpPr>
        <xdr:cNvPr id="139" name="Rectangle: Rounded Corners 138">
          <a:extLst>
            <a:ext uri="{FF2B5EF4-FFF2-40B4-BE49-F238E27FC236}">
              <a16:creationId xmlns:a16="http://schemas.microsoft.com/office/drawing/2014/main" id="{00F6D9AC-5059-4DB6-9FB3-6BFE20A56AD4}"/>
            </a:ext>
          </a:extLst>
        </xdr:cNvPr>
        <xdr:cNvSpPr/>
      </xdr:nvSpPr>
      <xdr:spPr>
        <a:xfrm>
          <a:off x="28870276" y="119919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Problem Solving - 5Why - Fishbone Chart</a:t>
          </a:r>
          <a:endParaRPr lang="en-US" sz="1100" b="1">
            <a:solidFill>
              <a:sysClr val="windowText" lastClr="000000"/>
            </a:solidFill>
          </a:endParaRPr>
        </a:p>
      </xdr:txBody>
    </xdr:sp>
    <xdr:clientData/>
  </xdr:twoCellAnchor>
  <xdr:twoCellAnchor>
    <xdr:from>
      <xdr:col>14</xdr:col>
      <xdr:colOff>219076</xdr:colOff>
      <xdr:row>49</xdr:row>
      <xdr:rowOff>238125</xdr:rowOff>
    </xdr:from>
    <xdr:to>
      <xdr:col>14</xdr:col>
      <xdr:colOff>2105026</xdr:colOff>
      <xdr:row>52</xdr:row>
      <xdr:rowOff>57150</xdr:rowOff>
    </xdr:to>
    <xdr:sp macro="" textlink="">
      <xdr:nvSpPr>
        <xdr:cNvPr id="140" name="Rectangle: Rounded Corners 139">
          <a:extLst>
            <a:ext uri="{FF2B5EF4-FFF2-40B4-BE49-F238E27FC236}">
              <a16:creationId xmlns:a16="http://schemas.microsoft.com/office/drawing/2014/main" id="{D82F6879-7F37-4068-B15E-90A5AB1C3A60}"/>
            </a:ext>
          </a:extLst>
        </xdr:cNvPr>
        <xdr:cNvSpPr/>
      </xdr:nvSpPr>
      <xdr:spPr>
        <a:xfrm>
          <a:off x="28851226" y="126301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Problem Solving - 5Why - Fishbone Chart</a:t>
          </a:r>
          <a:endParaRPr lang="en-US" sz="1100" b="1">
            <a:solidFill>
              <a:sysClr val="windowText" lastClr="000000"/>
            </a:solidFill>
          </a:endParaRPr>
        </a:p>
      </xdr:txBody>
    </xdr:sp>
    <xdr:clientData/>
  </xdr:twoCellAnchor>
  <xdr:twoCellAnchor>
    <xdr:from>
      <xdr:col>14</xdr:col>
      <xdr:colOff>200026</xdr:colOff>
      <xdr:row>52</xdr:row>
      <xdr:rowOff>66675</xdr:rowOff>
    </xdr:from>
    <xdr:to>
      <xdr:col>14</xdr:col>
      <xdr:colOff>2085976</xdr:colOff>
      <xdr:row>55</xdr:row>
      <xdr:rowOff>38100</xdr:rowOff>
    </xdr:to>
    <xdr:sp macro="" textlink="">
      <xdr:nvSpPr>
        <xdr:cNvPr id="141" name="Rectangle: Rounded Corners 140">
          <a:hlinkClick xmlns:r="http://schemas.openxmlformats.org/officeDocument/2006/relationships" r:id="rId37"/>
          <a:extLst>
            <a:ext uri="{FF2B5EF4-FFF2-40B4-BE49-F238E27FC236}">
              <a16:creationId xmlns:a16="http://schemas.microsoft.com/office/drawing/2014/main" id="{FE72E7D9-B7B9-4479-B70F-BE49E68CE465}"/>
            </a:ext>
          </a:extLst>
        </xdr:cNvPr>
        <xdr:cNvSpPr/>
      </xdr:nvSpPr>
      <xdr:spPr>
        <a:xfrm>
          <a:off x="28832176" y="13201650"/>
          <a:ext cx="1885950" cy="714375"/>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Gemba Walks</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1" i="0">
              <a:solidFill>
                <a:schemeClr val="lt1"/>
              </a:solidFill>
              <a:effectLst/>
              <a:latin typeface="+mn-lt"/>
              <a:ea typeface="+mn-ea"/>
              <a:cs typeface="+mn-cs"/>
            </a:rPr>
            <a:t> How to do a more effective gemba walk</a:t>
          </a:r>
          <a:endParaRPr lang="en-US">
            <a:effectLst/>
          </a:endParaRPr>
        </a:p>
        <a:p>
          <a:pPr algn="ctr"/>
          <a:endParaRPr lang="en-US" sz="1100" b="1">
            <a:solidFill>
              <a:sysClr val="windowText" lastClr="000000"/>
            </a:solidFill>
          </a:endParaRPr>
        </a:p>
      </xdr:txBody>
    </xdr:sp>
    <xdr:clientData/>
  </xdr:twoCellAnchor>
  <xdr:twoCellAnchor>
    <xdr:from>
      <xdr:col>14</xdr:col>
      <xdr:colOff>219076</xdr:colOff>
      <xdr:row>55</xdr:row>
      <xdr:rowOff>95250</xdr:rowOff>
    </xdr:from>
    <xdr:to>
      <xdr:col>14</xdr:col>
      <xdr:colOff>2105026</xdr:colOff>
      <xdr:row>57</xdr:row>
      <xdr:rowOff>57150</xdr:rowOff>
    </xdr:to>
    <xdr:sp macro="" textlink="">
      <xdr:nvSpPr>
        <xdr:cNvPr id="142" name="Rectangle: Rounded Corners 141">
          <a:extLst>
            <a:ext uri="{FF2B5EF4-FFF2-40B4-BE49-F238E27FC236}">
              <a16:creationId xmlns:a16="http://schemas.microsoft.com/office/drawing/2014/main" id="{4DDB1F21-2C0A-4F98-A280-4C91AA19F3A3}"/>
            </a:ext>
          </a:extLst>
        </xdr:cNvPr>
        <xdr:cNvSpPr/>
      </xdr:nvSpPr>
      <xdr:spPr>
        <a:xfrm>
          <a:off x="28851226" y="13973175"/>
          <a:ext cx="1885950" cy="4572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Heijunka</a:t>
          </a:r>
          <a:endParaRPr lang="en-US" sz="1100" b="1">
            <a:solidFill>
              <a:sysClr val="windowText" lastClr="000000"/>
            </a:solidFill>
          </a:endParaRPr>
        </a:p>
      </xdr:txBody>
    </xdr:sp>
    <xdr:clientData/>
  </xdr:twoCellAnchor>
  <xdr:twoCellAnchor>
    <xdr:from>
      <xdr:col>14</xdr:col>
      <xdr:colOff>219076</xdr:colOff>
      <xdr:row>57</xdr:row>
      <xdr:rowOff>85725</xdr:rowOff>
    </xdr:from>
    <xdr:to>
      <xdr:col>14</xdr:col>
      <xdr:colOff>2105026</xdr:colOff>
      <xdr:row>59</xdr:row>
      <xdr:rowOff>152400</xdr:rowOff>
    </xdr:to>
    <xdr:sp macro="" textlink="">
      <xdr:nvSpPr>
        <xdr:cNvPr id="143" name="Rectangle: Rounded Corners 142">
          <a:extLst>
            <a:ext uri="{FF2B5EF4-FFF2-40B4-BE49-F238E27FC236}">
              <a16:creationId xmlns:a16="http://schemas.microsoft.com/office/drawing/2014/main" id="{1492DEA5-3EB1-43D3-92C1-28E335012C59}"/>
            </a:ext>
          </a:extLst>
        </xdr:cNvPr>
        <xdr:cNvSpPr/>
      </xdr:nvSpPr>
      <xdr:spPr>
        <a:xfrm>
          <a:off x="28851226" y="144589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Quality Stream Mapping</a:t>
          </a:r>
          <a:endParaRPr lang="en-US" sz="1100" b="1">
            <a:solidFill>
              <a:sysClr val="windowText" lastClr="000000"/>
            </a:solidFill>
          </a:endParaRPr>
        </a:p>
      </xdr:txBody>
    </xdr:sp>
    <xdr:clientData/>
  </xdr:twoCellAnchor>
  <xdr:twoCellAnchor>
    <xdr:from>
      <xdr:col>14</xdr:col>
      <xdr:colOff>238126</xdr:colOff>
      <xdr:row>59</xdr:row>
      <xdr:rowOff>209550</xdr:rowOff>
    </xdr:from>
    <xdr:to>
      <xdr:col>14</xdr:col>
      <xdr:colOff>2124076</xdr:colOff>
      <xdr:row>62</xdr:row>
      <xdr:rowOff>28575</xdr:rowOff>
    </xdr:to>
    <xdr:sp macro="" textlink="">
      <xdr:nvSpPr>
        <xdr:cNvPr id="144" name="Rectangle: Rounded Corners 143">
          <a:extLst>
            <a:ext uri="{FF2B5EF4-FFF2-40B4-BE49-F238E27FC236}">
              <a16:creationId xmlns:a16="http://schemas.microsoft.com/office/drawing/2014/main" id="{8A4AA579-EB7F-4D60-B249-7528DA9F9B92}"/>
            </a:ext>
          </a:extLst>
        </xdr:cNvPr>
        <xdr:cNvSpPr/>
      </xdr:nvSpPr>
      <xdr:spPr>
        <a:xfrm>
          <a:off x="28870276" y="150780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Playbook Creation</a:t>
          </a:r>
          <a:endParaRPr lang="en-US" sz="1100" b="1">
            <a:solidFill>
              <a:sysClr val="windowText" lastClr="000000"/>
            </a:solidFill>
          </a:endParaRPr>
        </a:p>
      </xdr:txBody>
    </xdr:sp>
    <xdr:clientData/>
  </xdr:twoCellAnchor>
  <xdr:twoCellAnchor>
    <xdr:from>
      <xdr:col>14</xdr:col>
      <xdr:colOff>200026</xdr:colOff>
      <xdr:row>62</xdr:row>
      <xdr:rowOff>123825</xdr:rowOff>
    </xdr:from>
    <xdr:to>
      <xdr:col>14</xdr:col>
      <xdr:colOff>2085976</xdr:colOff>
      <xdr:row>64</xdr:row>
      <xdr:rowOff>190500</xdr:rowOff>
    </xdr:to>
    <xdr:sp macro="" textlink="">
      <xdr:nvSpPr>
        <xdr:cNvPr id="145" name="Rectangle: Rounded Corners 144">
          <a:extLst>
            <a:ext uri="{FF2B5EF4-FFF2-40B4-BE49-F238E27FC236}">
              <a16:creationId xmlns:a16="http://schemas.microsoft.com/office/drawing/2014/main" id="{9B0EF110-2FB7-41ED-92A3-DEFEE143B732}"/>
            </a:ext>
          </a:extLst>
        </xdr:cNvPr>
        <xdr:cNvSpPr/>
      </xdr:nvSpPr>
      <xdr:spPr>
        <a:xfrm>
          <a:off x="28832176" y="157353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Design for Manufacturing</a:t>
          </a:r>
          <a:endParaRPr lang="en-US" sz="1100" b="1">
            <a:solidFill>
              <a:sysClr val="windowText" lastClr="000000"/>
            </a:solidFill>
          </a:endParaRPr>
        </a:p>
      </xdr:txBody>
    </xdr:sp>
    <xdr:clientData/>
  </xdr:twoCellAnchor>
  <xdr:twoCellAnchor>
    <xdr:from>
      <xdr:col>14</xdr:col>
      <xdr:colOff>209551</xdr:colOff>
      <xdr:row>65</xdr:row>
      <xdr:rowOff>19050</xdr:rowOff>
    </xdr:from>
    <xdr:to>
      <xdr:col>14</xdr:col>
      <xdr:colOff>2095501</xdr:colOff>
      <xdr:row>67</xdr:row>
      <xdr:rowOff>85725</xdr:rowOff>
    </xdr:to>
    <xdr:sp macro="" textlink="">
      <xdr:nvSpPr>
        <xdr:cNvPr id="146" name="Rectangle: Rounded Corners 145">
          <a:extLst>
            <a:ext uri="{FF2B5EF4-FFF2-40B4-BE49-F238E27FC236}">
              <a16:creationId xmlns:a16="http://schemas.microsoft.com/office/drawing/2014/main" id="{7CA38D6F-4AB2-4D3C-968B-1C2F440B9371}"/>
            </a:ext>
          </a:extLst>
        </xdr:cNvPr>
        <xdr:cNvSpPr/>
      </xdr:nvSpPr>
      <xdr:spPr>
        <a:xfrm>
          <a:off x="28841701" y="163734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Reshoring - Total Cost of Ownership</a:t>
          </a:r>
          <a:endParaRPr lang="en-US" sz="1100" b="1">
            <a:solidFill>
              <a:sysClr val="windowText" lastClr="000000"/>
            </a:solidFill>
          </a:endParaRPr>
        </a:p>
      </xdr:txBody>
    </xdr:sp>
    <xdr:clientData/>
  </xdr:twoCellAnchor>
  <xdr:twoCellAnchor>
    <xdr:from>
      <xdr:col>14</xdr:col>
      <xdr:colOff>228601</xdr:colOff>
      <xdr:row>67</xdr:row>
      <xdr:rowOff>114300</xdr:rowOff>
    </xdr:from>
    <xdr:to>
      <xdr:col>14</xdr:col>
      <xdr:colOff>2114551</xdr:colOff>
      <xdr:row>69</xdr:row>
      <xdr:rowOff>180975</xdr:rowOff>
    </xdr:to>
    <xdr:sp macro="" textlink="">
      <xdr:nvSpPr>
        <xdr:cNvPr id="147" name="Rectangle: Rounded Corners 146">
          <a:extLst>
            <a:ext uri="{FF2B5EF4-FFF2-40B4-BE49-F238E27FC236}">
              <a16:creationId xmlns:a16="http://schemas.microsoft.com/office/drawing/2014/main" id="{51CE4076-D3C4-43B2-ACC0-28CFF1092AC6}"/>
            </a:ext>
          </a:extLst>
        </xdr:cNvPr>
        <xdr:cNvSpPr/>
      </xdr:nvSpPr>
      <xdr:spPr>
        <a:xfrm>
          <a:off x="28860751" y="169640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Metrics that Matters</a:t>
          </a:r>
          <a:endParaRPr lang="en-US" sz="1100" b="1">
            <a:solidFill>
              <a:sysClr val="windowText" lastClr="000000"/>
            </a:solidFill>
          </a:endParaRPr>
        </a:p>
      </xdr:txBody>
    </xdr:sp>
    <xdr:clientData/>
  </xdr:twoCellAnchor>
  <xdr:twoCellAnchor>
    <xdr:from>
      <xdr:col>14</xdr:col>
      <xdr:colOff>219076</xdr:colOff>
      <xdr:row>70</xdr:row>
      <xdr:rowOff>47625</xdr:rowOff>
    </xdr:from>
    <xdr:to>
      <xdr:col>14</xdr:col>
      <xdr:colOff>2105026</xdr:colOff>
      <xdr:row>72</xdr:row>
      <xdr:rowOff>114300</xdr:rowOff>
    </xdr:to>
    <xdr:sp macro="" textlink="">
      <xdr:nvSpPr>
        <xdr:cNvPr id="148" name="Rectangle: Rounded Corners 147">
          <a:extLst>
            <a:ext uri="{FF2B5EF4-FFF2-40B4-BE49-F238E27FC236}">
              <a16:creationId xmlns:a16="http://schemas.microsoft.com/office/drawing/2014/main" id="{A58AC894-6F0A-494C-9E51-D8ED545195C6}"/>
            </a:ext>
          </a:extLst>
        </xdr:cNvPr>
        <xdr:cNvSpPr/>
      </xdr:nvSpPr>
      <xdr:spPr>
        <a:xfrm>
          <a:off x="28851226" y="176403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Train the Trainer</a:t>
          </a:r>
          <a:endParaRPr lang="en-US" sz="1100" b="1">
            <a:solidFill>
              <a:sysClr val="windowText" lastClr="000000"/>
            </a:solidFill>
          </a:endParaRPr>
        </a:p>
      </xdr:txBody>
    </xdr:sp>
    <xdr:clientData/>
  </xdr:twoCellAnchor>
  <xdr:twoCellAnchor>
    <xdr:from>
      <xdr:col>14</xdr:col>
      <xdr:colOff>238126</xdr:colOff>
      <xdr:row>72</xdr:row>
      <xdr:rowOff>142875</xdr:rowOff>
    </xdr:from>
    <xdr:to>
      <xdr:col>14</xdr:col>
      <xdr:colOff>2124076</xdr:colOff>
      <xdr:row>74</xdr:row>
      <xdr:rowOff>209550</xdr:rowOff>
    </xdr:to>
    <xdr:sp macro="" textlink="">
      <xdr:nvSpPr>
        <xdr:cNvPr id="149" name="Rectangle: Rounded Corners 148">
          <a:extLst>
            <a:ext uri="{FF2B5EF4-FFF2-40B4-BE49-F238E27FC236}">
              <a16:creationId xmlns:a16="http://schemas.microsoft.com/office/drawing/2014/main" id="{72E09B36-CA05-40F9-BEF0-3AD147BB3080}"/>
            </a:ext>
          </a:extLst>
        </xdr:cNvPr>
        <xdr:cNvSpPr/>
      </xdr:nvSpPr>
      <xdr:spPr>
        <a:xfrm>
          <a:off x="28870276" y="182308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Lean in Sales</a:t>
          </a:r>
          <a:endParaRPr lang="en-US" sz="1100" b="1">
            <a:solidFill>
              <a:sysClr val="windowText" lastClr="000000"/>
            </a:solidFill>
          </a:endParaRPr>
        </a:p>
      </xdr:txBody>
    </xdr:sp>
    <xdr:clientData/>
  </xdr:twoCellAnchor>
  <xdr:twoCellAnchor>
    <xdr:from>
      <xdr:col>14</xdr:col>
      <xdr:colOff>257176</xdr:colOff>
      <xdr:row>76</xdr:row>
      <xdr:rowOff>76200</xdr:rowOff>
    </xdr:from>
    <xdr:to>
      <xdr:col>14</xdr:col>
      <xdr:colOff>2143126</xdr:colOff>
      <xdr:row>79</xdr:row>
      <xdr:rowOff>66675</xdr:rowOff>
    </xdr:to>
    <xdr:sp macro="" textlink="">
      <xdr:nvSpPr>
        <xdr:cNvPr id="150" name="Rectangle: Rounded Corners 149">
          <a:extLst>
            <a:ext uri="{FF2B5EF4-FFF2-40B4-BE49-F238E27FC236}">
              <a16:creationId xmlns:a16="http://schemas.microsoft.com/office/drawing/2014/main" id="{0FA3195F-5754-4448-BB21-F3542B7BAFEC}"/>
            </a:ext>
          </a:extLst>
        </xdr:cNvPr>
        <xdr:cNvSpPr/>
      </xdr:nvSpPr>
      <xdr:spPr>
        <a:xfrm>
          <a:off x="26508076" y="191547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Lean 101</a:t>
          </a:r>
          <a:endParaRPr lang="en-US" sz="1100" b="1">
            <a:solidFill>
              <a:sysClr val="windowText" lastClr="000000"/>
            </a:solidFill>
          </a:endParaRPr>
        </a:p>
      </xdr:txBody>
    </xdr:sp>
    <xdr:clientData/>
  </xdr:twoCellAnchor>
  <xdr:twoCellAnchor>
    <xdr:from>
      <xdr:col>14</xdr:col>
      <xdr:colOff>257176</xdr:colOff>
      <xdr:row>79</xdr:row>
      <xdr:rowOff>104775</xdr:rowOff>
    </xdr:from>
    <xdr:to>
      <xdr:col>14</xdr:col>
      <xdr:colOff>2143126</xdr:colOff>
      <xdr:row>82</xdr:row>
      <xdr:rowOff>95250</xdr:rowOff>
    </xdr:to>
    <xdr:sp macro="" textlink="">
      <xdr:nvSpPr>
        <xdr:cNvPr id="151" name="Rectangle: Rounded Corners 150">
          <a:extLst>
            <a:ext uri="{FF2B5EF4-FFF2-40B4-BE49-F238E27FC236}">
              <a16:creationId xmlns:a16="http://schemas.microsoft.com/office/drawing/2014/main" id="{A299771C-1B00-4030-B609-574BA66F218B}"/>
            </a:ext>
          </a:extLst>
        </xdr:cNvPr>
        <xdr:cNvSpPr/>
      </xdr:nvSpPr>
      <xdr:spPr>
        <a:xfrm>
          <a:off x="26508076" y="197548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Project Management</a:t>
          </a:r>
          <a:endParaRPr lang="en-US" sz="1100" b="1">
            <a:solidFill>
              <a:sysClr val="windowText" lastClr="000000"/>
            </a:solidFill>
          </a:endParaRPr>
        </a:p>
      </xdr:txBody>
    </xdr:sp>
    <xdr:clientData/>
  </xdr:twoCellAnchor>
  <xdr:twoCellAnchor>
    <xdr:from>
      <xdr:col>14</xdr:col>
      <xdr:colOff>257176</xdr:colOff>
      <xdr:row>82</xdr:row>
      <xdr:rowOff>123825</xdr:rowOff>
    </xdr:from>
    <xdr:to>
      <xdr:col>14</xdr:col>
      <xdr:colOff>2143126</xdr:colOff>
      <xdr:row>85</xdr:row>
      <xdr:rowOff>114300</xdr:rowOff>
    </xdr:to>
    <xdr:sp macro="" textlink="">
      <xdr:nvSpPr>
        <xdr:cNvPr id="152" name="Rectangle: Rounded Corners 151">
          <a:extLst>
            <a:ext uri="{FF2B5EF4-FFF2-40B4-BE49-F238E27FC236}">
              <a16:creationId xmlns:a16="http://schemas.microsoft.com/office/drawing/2014/main" id="{B13BCD92-F251-4CE5-95C9-13FF11F14786}"/>
            </a:ext>
          </a:extLst>
        </xdr:cNvPr>
        <xdr:cNvSpPr/>
      </xdr:nvSpPr>
      <xdr:spPr>
        <a:xfrm>
          <a:off x="26508076" y="203454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Cellular Manufacturing</a:t>
          </a:r>
          <a:endParaRPr lang="en-US" sz="1100" b="1">
            <a:solidFill>
              <a:sysClr val="windowText" lastClr="000000"/>
            </a:solidFill>
          </a:endParaRPr>
        </a:p>
      </xdr:txBody>
    </xdr:sp>
    <xdr:clientData/>
  </xdr:twoCellAnchor>
  <xdr:twoCellAnchor>
    <xdr:from>
      <xdr:col>18</xdr:col>
      <xdr:colOff>38100</xdr:colOff>
      <xdr:row>6</xdr:row>
      <xdr:rowOff>161924</xdr:rowOff>
    </xdr:from>
    <xdr:to>
      <xdr:col>18</xdr:col>
      <xdr:colOff>2286000</xdr:colOff>
      <xdr:row>9</xdr:row>
      <xdr:rowOff>161925</xdr:rowOff>
    </xdr:to>
    <xdr:sp macro="" textlink="">
      <xdr:nvSpPr>
        <xdr:cNvPr id="154" name="Rectangle: Rounded Corners 153">
          <a:hlinkClick xmlns:r="http://schemas.openxmlformats.org/officeDocument/2006/relationships" r:id="rId38"/>
          <a:extLst>
            <a:ext uri="{FF2B5EF4-FFF2-40B4-BE49-F238E27FC236}">
              <a16:creationId xmlns:a16="http://schemas.microsoft.com/office/drawing/2014/main" id="{6E8CE1ED-CC68-483C-A099-A447E3231927}"/>
            </a:ext>
          </a:extLst>
        </xdr:cNvPr>
        <xdr:cNvSpPr/>
      </xdr:nvSpPr>
      <xdr:spPr>
        <a:xfrm>
          <a:off x="33966150" y="1904999"/>
          <a:ext cx="2247900" cy="742951"/>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 Lean and technology bring accounts receivable and payable into the future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18</xdr:col>
      <xdr:colOff>19050</xdr:colOff>
      <xdr:row>9</xdr:row>
      <xdr:rowOff>228600</xdr:rowOff>
    </xdr:from>
    <xdr:to>
      <xdr:col>18</xdr:col>
      <xdr:colOff>2266950</xdr:colOff>
      <xdr:row>12</xdr:row>
      <xdr:rowOff>0</xdr:rowOff>
    </xdr:to>
    <xdr:sp macro="" textlink="">
      <xdr:nvSpPr>
        <xdr:cNvPr id="156" name="Rectangle: Rounded Corners 155">
          <a:hlinkClick xmlns:r="http://schemas.openxmlformats.org/officeDocument/2006/relationships" r:id="rId39"/>
          <a:extLst>
            <a:ext uri="{FF2B5EF4-FFF2-40B4-BE49-F238E27FC236}">
              <a16:creationId xmlns:a16="http://schemas.microsoft.com/office/drawing/2014/main" id="{7106D91D-96D9-4F2D-8844-78209F6546FA}"/>
            </a:ext>
          </a:extLst>
        </xdr:cNvPr>
        <xdr:cNvSpPr/>
      </xdr:nvSpPr>
      <xdr:spPr>
        <a:xfrm>
          <a:off x="33947100" y="2714625"/>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 Leadership ABC's to sustain change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18</xdr:col>
      <xdr:colOff>66675</xdr:colOff>
      <xdr:row>4</xdr:row>
      <xdr:rowOff>104775</xdr:rowOff>
    </xdr:from>
    <xdr:to>
      <xdr:col>18</xdr:col>
      <xdr:colOff>2314575</xdr:colOff>
      <xdr:row>6</xdr:row>
      <xdr:rowOff>123825</xdr:rowOff>
    </xdr:to>
    <xdr:sp macro="" textlink="">
      <xdr:nvSpPr>
        <xdr:cNvPr id="159" name="Rectangle: Rounded Corners 158">
          <a:hlinkClick xmlns:r="http://schemas.openxmlformats.org/officeDocument/2006/relationships" r:id="rId40"/>
          <a:extLst>
            <a:ext uri="{FF2B5EF4-FFF2-40B4-BE49-F238E27FC236}">
              <a16:creationId xmlns:a16="http://schemas.microsoft.com/office/drawing/2014/main" id="{3304BE08-F07E-4A22-B58E-8CDFF6E8E173}"/>
            </a:ext>
          </a:extLst>
        </xdr:cNvPr>
        <xdr:cNvSpPr/>
      </xdr:nvSpPr>
      <xdr:spPr>
        <a:xfrm>
          <a:off x="33994725" y="135255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 Lean driven project management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18</xdr:col>
      <xdr:colOff>66675</xdr:colOff>
      <xdr:row>2</xdr:row>
      <xdr:rowOff>57150</xdr:rowOff>
    </xdr:from>
    <xdr:to>
      <xdr:col>18</xdr:col>
      <xdr:colOff>2314575</xdr:colOff>
      <xdr:row>4</xdr:row>
      <xdr:rowOff>76200</xdr:rowOff>
    </xdr:to>
    <xdr:sp macro="" textlink="">
      <xdr:nvSpPr>
        <xdr:cNvPr id="160" name="Rectangle: Rounded Corners 159">
          <a:hlinkClick xmlns:r="http://schemas.openxmlformats.org/officeDocument/2006/relationships" r:id="rId41"/>
          <a:extLst>
            <a:ext uri="{FF2B5EF4-FFF2-40B4-BE49-F238E27FC236}">
              <a16:creationId xmlns:a16="http://schemas.microsoft.com/office/drawing/2014/main" id="{B891059B-DDFC-4EE8-92DD-40AF834A5D62}"/>
            </a:ext>
          </a:extLst>
        </xdr:cNvPr>
        <xdr:cNvSpPr/>
      </xdr:nvSpPr>
      <xdr:spPr>
        <a:xfrm>
          <a:off x="33994725" y="809625"/>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 Creating assembly lines in a high mix environment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16</xdr:col>
      <xdr:colOff>200025</xdr:colOff>
      <xdr:row>11</xdr:row>
      <xdr:rowOff>28575</xdr:rowOff>
    </xdr:from>
    <xdr:to>
      <xdr:col>16</xdr:col>
      <xdr:colOff>2447925</xdr:colOff>
      <xdr:row>13</xdr:row>
      <xdr:rowOff>47625</xdr:rowOff>
    </xdr:to>
    <xdr:sp macro="" textlink="">
      <xdr:nvSpPr>
        <xdr:cNvPr id="161" name="Rectangle: Rounded Corners 160">
          <a:hlinkClick xmlns:r="http://schemas.openxmlformats.org/officeDocument/2006/relationships" r:id="rId42"/>
          <a:extLst>
            <a:ext uri="{FF2B5EF4-FFF2-40B4-BE49-F238E27FC236}">
              <a16:creationId xmlns:a16="http://schemas.microsoft.com/office/drawing/2014/main" id="{8EBE35A4-DBA4-4072-B49A-9D2963DE1A03}"/>
            </a:ext>
          </a:extLst>
        </xdr:cNvPr>
        <xdr:cNvSpPr/>
      </xdr:nvSpPr>
      <xdr:spPr>
        <a:xfrm>
          <a:off x="31318200" y="300990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The seven most common mistakes leaders make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16</xdr:col>
      <xdr:colOff>190500</xdr:colOff>
      <xdr:row>13</xdr:row>
      <xdr:rowOff>114300</xdr:rowOff>
    </xdr:from>
    <xdr:to>
      <xdr:col>16</xdr:col>
      <xdr:colOff>2438400</xdr:colOff>
      <xdr:row>15</xdr:row>
      <xdr:rowOff>133350</xdr:rowOff>
    </xdr:to>
    <xdr:sp macro="" textlink="">
      <xdr:nvSpPr>
        <xdr:cNvPr id="162" name="Rectangle: Rounded Corners 161">
          <a:hlinkClick xmlns:r="http://schemas.openxmlformats.org/officeDocument/2006/relationships" r:id="rId43"/>
          <a:extLst>
            <a:ext uri="{FF2B5EF4-FFF2-40B4-BE49-F238E27FC236}">
              <a16:creationId xmlns:a16="http://schemas.microsoft.com/office/drawing/2014/main" id="{77AB0EC9-FBAC-426A-AC8A-51D3F092ABEC}"/>
            </a:ext>
          </a:extLst>
        </xdr:cNvPr>
        <xdr:cNvSpPr/>
      </xdr:nvSpPr>
      <xdr:spPr>
        <a:xfrm>
          <a:off x="31308675" y="3590925"/>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Building a Culture of Courage Cambridge Unleashed</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16</xdr:col>
      <xdr:colOff>247650</xdr:colOff>
      <xdr:row>20</xdr:row>
      <xdr:rowOff>95250</xdr:rowOff>
    </xdr:from>
    <xdr:to>
      <xdr:col>16</xdr:col>
      <xdr:colOff>2495550</xdr:colOff>
      <xdr:row>22</xdr:row>
      <xdr:rowOff>114300</xdr:rowOff>
    </xdr:to>
    <xdr:sp macro="" textlink="">
      <xdr:nvSpPr>
        <xdr:cNvPr id="168" name="Rectangle: Rounded Corners 167">
          <a:hlinkClick xmlns:r="http://schemas.openxmlformats.org/officeDocument/2006/relationships" r:id="rId44"/>
          <a:extLst>
            <a:ext uri="{FF2B5EF4-FFF2-40B4-BE49-F238E27FC236}">
              <a16:creationId xmlns:a16="http://schemas.microsoft.com/office/drawing/2014/main" id="{F55AEBB2-4FDC-431A-B2FD-BB98FBF12D08}"/>
            </a:ext>
          </a:extLst>
        </xdr:cNvPr>
        <xdr:cNvSpPr/>
      </xdr:nvSpPr>
      <xdr:spPr>
        <a:xfrm>
          <a:off x="36337875" y="5305425"/>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The O C Tanner Way</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editAs="oneCell">
    <xdr:from>
      <xdr:col>20</xdr:col>
      <xdr:colOff>247650</xdr:colOff>
      <xdr:row>47</xdr:row>
      <xdr:rowOff>152401</xdr:rowOff>
    </xdr:from>
    <xdr:to>
      <xdr:col>20</xdr:col>
      <xdr:colOff>4780983</xdr:colOff>
      <xdr:row>50</xdr:row>
      <xdr:rowOff>200025</xdr:rowOff>
    </xdr:to>
    <xdr:pic>
      <xdr:nvPicPr>
        <xdr:cNvPr id="169" name="Picture 168">
          <a:hlinkClick xmlns:r="http://schemas.openxmlformats.org/officeDocument/2006/relationships" r:id="rId45"/>
          <a:extLst>
            <a:ext uri="{FF2B5EF4-FFF2-40B4-BE49-F238E27FC236}">
              <a16:creationId xmlns:a16="http://schemas.microsoft.com/office/drawing/2014/main" id="{837D90B1-E7FC-48E6-B172-EAC3D7E5F0CE}"/>
            </a:ext>
          </a:extLst>
        </xdr:cNvPr>
        <xdr:cNvPicPr>
          <a:picLocks noChangeAspect="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rcRect/>
        <a:stretch/>
      </xdr:blipFill>
      <xdr:spPr>
        <a:xfrm>
          <a:off x="41871900" y="12049126"/>
          <a:ext cx="4533333" cy="790574"/>
        </a:xfrm>
        <a:prstGeom prst="rect">
          <a:avLst/>
        </a:prstGeom>
      </xdr:spPr>
    </xdr:pic>
    <xdr:clientData/>
  </xdr:twoCellAnchor>
  <xdr:twoCellAnchor editAs="oneCell">
    <xdr:from>
      <xdr:col>20</xdr:col>
      <xdr:colOff>247650</xdr:colOff>
      <xdr:row>51</xdr:row>
      <xdr:rowOff>28574</xdr:rowOff>
    </xdr:from>
    <xdr:to>
      <xdr:col>20</xdr:col>
      <xdr:colOff>4780983</xdr:colOff>
      <xdr:row>54</xdr:row>
      <xdr:rowOff>219075</xdr:rowOff>
    </xdr:to>
    <xdr:pic>
      <xdr:nvPicPr>
        <xdr:cNvPr id="170" name="Picture 169">
          <a:hlinkClick xmlns:r="http://schemas.openxmlformats.org/officeDocument/2006/relationships" r:id="rId47"/>
          <a:extLst>
            <a:ext uri="{FF2B5EF4-FFF2-40B4-BE49-F238E27FC236}">
              <a16:creationId xmlns:a16="http://schemas.microsoft.com/office/drawing/2014/main" id="{240AEE5E-386B-4AB7-882F-01876C85E4B4}"/>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41871900" y="12915899"/>
          <a:ext cx="4533333" cy="933451"/>
        </a:xfrm>
        <a:prstGeom prst="rect">
          <a:avLst/>
        </a:prstGeom>
      </xdr:spPr>
    </xdr:pic>
    <xdr:clientData/>
  </xdr:twoCellAnchor>
  <xdr:twoCellAnchor editAs="oneCell">
    <xdr:from>
      <xdr:col>20</xdr:col>
      <xdr:colOff>219075</xdr:colOff>
      <xdr:row>55</xdr:row>
      <xdr:rowOff>57149</xdr:rowOff>
    </xdr:from>
    <xdr:to>
      <xdr:col>20</xdr:col>
      <xdr:colOff>4752408</xdr:colOff>
      <xdr:row>58</xdr:row>
      <xdr:rowOff>95250</xdr:rowOff>
    </xdr:to>
    <xdr:pic>
      <xdr:nvPicPr>
        <xdr:cNvPr id="171" name="Picture 170">
          <a:hlinkClick xmlns:r="http://schemas.openxmlformats.org/officeDocument/2006/relationships" r:id="rId49"/>
          <a:extLst>
            <a:ext uri="{FF2B5EF4-FFF2-40B4-BE49-F238E27FC236}">
              <a16:creationId xmlns:a16="http://schemas.microsoft.com/office/drawing/2014/main" id="{6EF77553-2DEC-4925-BA43-AF5E0BA1DBC6}"/>
            </a:ext>
          </a:extLst>
        </xdr:cNvPr>
        <xdr:cNvPicPr>
          <a:picLocks noChangeAspect="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a:stretch/>
      </xdr:blipFill>
      <xdr:spPr>
        <a:xfrm>
          <a:off x="41843325" y="13935074"/>
          <a:ext cx="4533333" cy="781051"/>
        </a:xfrm>
        <a:prstGeom prst="rect">
          <a:avLst/>
        </a:prstGeom>
      </xdr:spPr>
    </xdr:pic>
    <xdr:clientData/>
  </xdr:twoCellAnchor>
  <xdr:twoCellAnchor editAs="oneCell">
    <xdr:from>
      <xdr:col>20</xdr:col>
      <xdr:colOff>152400</xdr:colOff>
      <xdr:row>58</xdr:row>
      <xdr:rowOff>171450</xdr:rowOff>
    </xdr:from>
    <xdr:to>
      <xdr:col>20</xdr:col>
      <xdr:colOff>4685733</xdr:colOff>
      <xdr:row>62</xdr:row>
      <xdr:rowOff>18604</xdr:rowOff>
    </xdr:to>
    <xdr:pic>
      <xdr:nvPicPr>
        <xdr:cNvPr id="172" name="Picture 171">
          <a:hlinkClick xmlns:r="http://schemas.openxmlformats.org/officeDocument/2006/relationships" r:id="rId51"/>
          <a:extLst>
            <a:ext uri="{FF2B5EF4-FFF2-40B4-BE49-F238E27FC236}">
              <a16:creationId xmlns:a16="http://schemas.microsoft.com/office/drawing/2014/main" id="{281B4010-CD2A-49E0-9DD1-2428B739D176}"/>
            </a:ext>
          </a:extLst>
        </xdr:cNvPr>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a:xfrm>
          <a:off x="41776650" y="14792325"/>
          <a:ext cx="4533333" cy="837754"/>
        </a:xfrm>
        <a:prstGeom prst="rect">
          <a:avLst/>
        </a:prstGeom>
      </xdr:spPr>
    </xdr:pic>
    <xdr:clientData/>
  </xdr:twoCellAnchor>
  <xdr:twoCellAnchor editAs="oneCell">
    <xdr:from>
      <xdr:col>20</xdr:col>
      <xdr:colOff>285750</xdr:colOff>
      <xdr:row>18</xdr:row>
      <xdr:rowOff>133349</xdr:rowOff>
    </xdr:from>
    <xdr:to>
      <xdr:col>20</xdr:col>
      <xdr:colOff>5190512</xdr:colOff>
      <xdr:row>21</xdr:row>
      <xdr:rowOff>170772</xdr:rowOff>
    </xdr:to>
    <xdr:pic>
      <xdr:nvPicPr>
        <xdr:cNvPr id="173" name="Picture 172">
          <a:hlinkClick xmlns:r="http://schemas.openxmlformats.org/officeDocument/2006/relationships" r:id="rId53"/>
          <a:extLst>
            <a:ext uri="{FF2B5EF4-FFF2-40B4-BE49-F238E27FC236}">
              <a16:creationId xmlns:a16="http://schemas.microsoft.com/office/drawing/2014/main" id="{B0B8D126-27FC-4655-BE75-43B75FA87596}"/>
            </a:ext>
          </a:extLst>
        </xdr:cNvPr>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a:xfrm>
          <a:off x="41910000" y="4848224"/>
          <a:ext cx="4904762" cy="780373"/>
        </a:xfrm>
        <a:prstGeom prst="rect">
          <a:avLst/>
        </a:prstGeom>
      </xdr:spPr>
    </xdr:pic>
    <xdr:clientData/>
  </xdr:twoCellAnchor>
  <xdr:twoCellAnchor editAs="oneCell">
    <xdr:from>
      <xdr:col>20</xdr:col>
      <xdr:colOff>257175</xdr:colOff>
      <xdr:row>28</xdr:row>
      <xdr:rowOff>104774</xdr:rowOff>
    </xdr:from>
    <xdr:to>
      <xdr:col>20</xdr:col>
      <xdr:colOff>5428604</xdr:colOff>
      <xdr:row>31</xdr:row>
      <xdr:rowOff>180647</xdr:rowOff>
    </xdr:to>
    <xdr:pic>
      <xdr:nvPicPr>
        <xdr:cNvPr id="174" name="Picture 173">
          <a:hlinkClick xmlns:r="http://schemas.openxmlformats.org/officeDocument/2006/relationships" r:id="rId55"/>
          <a:extLst>
            <a:ext uri="{FF2B5EF4-FFF2-40B4-BE49-F238E27FC236}">
              <a16:creationId xmlns:a16="http://schemas.microsoft.com/office/drawing/2014/main" id="{A2C8CFF0-9FDF-4F84-B340-114602E3D30A}"/>
            </a:ext>
          </a:extLst>
        </xdr:cNvPr>
        <xdr:cNvPicPr>
          <a:picLocks noChangeAspect="1"/>
        </xdr:cNvPicPr>
      </xdr:nvPicPr>
      <xdr:blipFill rotWithShape="1">
        <a:blip xmlns:r="http://schemas.openxmlformats.org/officeDocument/2006/relationships" r:embed="rId56" cstate="email">
          <a:extLst>
            <a:ext uri="{28A0092B-C50C-407E-A947-70E740481C1C}">
              <a14:useLocalDpi xmlns:a14="http://schemas.microsoft.com/office/drawing/2010/main"/>
            </a:ext>
          </a:extLst>
        </a:blip>
        <a:srcRect/>
        <a:stretch/>
      </xdr:blipFill>
      <xdr:spPr>
        <a:xfrm>
          <a:off x="41881425" y="7296149"/>
          <a:ext cx="5171429" cy="818823"/>
        </a:xfrm>
        <a:prstGeom prst="rect">
          <a:avLst/>
        </a:prstGeom>
      </xdr:spPr>
    </xdr:pic>
    <xdr:clientData/>
  </xdr:twoCellAnchor>
  <xdr:twoCellAnchor editAs="oneCell">
    <xdr:from>
      <xdr:col>20</xdr:col>
      <xdr:colOff>352425</xdr:colOff>
      <xdr:row>2</xdr:row>
      <xdr:rowOff>28575</xdr:rowOff>
    </xdr:from>
    <xdr:to>
      <xdr:col>20</xdr:col>
      <xdr:colOff>5257187</xdr:colOff>
      <xdr:row>5</xdr:row>
      <xdr:rowOff>85725</xdr:rowOff>
    </xdr:to>
    <xdr:pic>
      <xdr:nvPicPr>
        <xdr:cNvPr id="175" name="Picture 174">
          <a:hlinkClick xmlns:r="http://schemas.openxmlformats.org/officeDocument/2006/relationships" r:id="rId57"/>
          <a:extLst>
            <a:ext uri="{FF2B5EF4-FFF2-40B4-BE49-F238E27FC236}">
              <a16:creationId xmlns:a16="http://schemas.microsoft.com/office/drawing/2014/main" id="{E86F834A-B8F3-453A-A4BE-3FDFB644B726}"/>
            </a:ext>
          </a:extLst>
        </xdr:cNvPr>
        <xdr:cNvPicPr>
          <a:picLocks noChangeAspect="1"/>
        </xdr:cNvPicPr>
      </xdr:nvPicPr>
      <xdr:blipFill rotWithShape="1">
        <a:blip xmlns:r="http://schemas.openxmlformats.org/officeDocument/2006/relationships" r:embed="rId58" cstate="email">
          <a:extLst>
            <a:ext uri="{28A0092B-C50C-407E-A947-70E740481C1C}">
              <a14:useLocalDpi xmlns:a14="http://schemas.microsoft.com/office/drawing/2010/main"/>
            </a:ext>
          </a:extLst>
        </a:blip>
        <a:srcRect/>
        <a:stretch/>
      </xdr:blipFill>
      <xdr:spPr>
        <a:xfrm>
          <a:off x="41976675" y="781050"/>
          <a:ext cx="4904762" cy="800100"/>
        </a:xfrm>
        <a:prstGeom prst="rect">
          <a:avLst/>
        </a:prstGeom>
      </xdr:spPr>
    </xdr:pic>
    <xdr:clientData/>
  </xdr:twoCellAnchor>
  <xdr:twoCellAnchor editAs="oneCell">
    <xdr:from>
      <xdr:col>20</xdr:col>
      <xdr:colOff>323850</xdr:colOff>
      <xdr:row>5</xdr:row>
      <xdr:rowOff>152400</xdr:rowOff>
    </xdr:from>
    <xdr:to>
      <xdr:col>20</xdr:col>
      <xdr:colOff>5228612</xdr:colOff>
      <xdr:row>9</xdr:row>
      <xdr:rowOff>269</xdr:rowOff>
    </xdr:to>
    <xdr:pic>
      <xdr:nvPicPr>
        <xdr:cNvPr id="176" name="Picture 175">
          <a:hlinkClick xmlns:r="http://schemas.openxmlformats.org/officeDocument/2006/relationships" r:id="rId59"/>
          <a:extLst>
            <a:ext uri="{FF2B5EF4-FFF2-40B4-BE49-F238E27FC236}">
              <a16:creationId xmlns:a16="http://schemas.microsoft.com/office/drawing/2014/main" id="{A205A491-FF84-4ADF-B66F-EC5A4F1F73C9}"/>
            </a:ext>
          </a:extLst>
        </xdr:cNvPr>
        <xdr:cNvPicPr>
          <a:picLocks noChangeAspect="1"/>
        </xdr:cNvPicPr>
      </xdr:nvPicPr>
      <xdr:blipFill rotWithShape="1">
        <a:blip xmlns:r="http://schemas.openxmlformats.org/officeDocument/2006/relationships" r:embed="rId60" cstate="email">
          <a:extLst>
            <a:ext uri="{28A0092B-C50C-407E-A947-70E740481C1C}">
              <a14:useLocalDpi xmlns:a14="http://schemas.microsoft.com/office/drawing/2010/main"/>
            </a:ext>
          </a:extLst>
        </a:blip>
        <a:srcRect/>
        <a:stretch/>
      </xdr:blipFill>
      <xdr:spPr>
        <a:xfrm>
          <a:off x="41948100" y="1647825"/>
          <a:ext cx="4904762" cy="828675"/>
        </a:xfrm>
        <a:prstGeom prst="rect">
          <a:avLst/>
        </a:prstGeom>
      </xdr:spPr>
    </xdr:pic>
    <xdr:clientData/>
  </xdr:twoCellAnchor>
  <xdr:twoCellAnchor editAs="oneCell">
    <xdr:from>
      <xdr:col>20</xdr:col>
      <xdr:colOff>314325</xdr:colOff>
      <xdr:row>9</xdr:row>
      <xdr:rowOff>0</xdr:rowOff>
    </xdr:from>
    <xdr:to>
      <xdr:col>20</xdr:col>
      <xdr:colOff>5219087</xdr:colOff>
      <xdr:row>12</xdr:row>
      <xdr:rowOff>28576</xdr:rowOff>
    </xdr:to>
    <xdr:pic>
      <xdr:nvPicPr>
        <xdr:cNvPr id="177" name="Picture 176">
          <a:hlinkClick xmlns:r="http://schemas.openxmlformats.org/officeDocument/2006/relationships" r:id="rId61"/>
          <a:extLst>
            <a:ext uri="{FF2B5EF4-FFF2-40B4-BE49-F238E27FC236}">
              <a16:creationId xmlns:a16="http://schemas.microsoft.com/office/drawing/2014/main" id="{26111AA1-2CC4-4EC9-8EA3-084FB687B4A1}"/>
            </a:ext>
          </a:extLst>
        </xdr:cNvPr>
        <xdr:cNvPicPr>
          <a:picLocks noChangeAspect="1"/>
        </xdr:cNvPicPr>
      </xdr:nvPicPr>
      <xdr:blipFill rotWithShape="1">
        <a:blip xmlns:r="http://schemas.openxmlformats.org/officeDocument/2006/relationships" r:embed="rId62" cstate="email">
          <a:extLst>
            <a:ext uri="{28A0092B-C50C-407E-A947-70E740481C1C}">
              <a14:useLocalDpi xmlns:a14="http://schemas.microsoft.com/office/drawing/2010/main"/>
            </a:ext>
          </a:extLst>
        </a:blip>
        <a:srcRect/>
        <a:stretch/>
      </xdr:blipFill>
      <xdr:spPr>
        <a:xfrm>
          <a:off x="41938575" y="2486025"/>
          <a:ext cx="4904762" cy="771526"/>
        </a:xfrm>
        <a:prstGeom prst="rect">
          <a:avLst/>
        </a:prstGeom>
      </xdr:spPr>
    </xdr:pic>
    <xdr:clientData/>
  </xdr:twoCellAnchor>
  <xdr:twoCellAnchor editAs="oneCell">
    <xdr:from>
      <xdr:col>20</xdr:col>
      <xdr:colOff>314325</xdr:colOff>
      <xdr:row>12</xdr:row>
      <xdr:rowOff>57150</xdr:rowOff>
    </xdr:from>
    <xdr:to>
      <xdr:col>20</xdr:col>
      <xdr:colOff>5219087</xdr:colOff>
      <xdr:row>15</xdr:row>
      <xdr:rowOff>47625</xdr:rowOff>
    </xdr:to>
    <xdr:pic>
      <xdr:nvPicPr>
        <xdr:cNvPr id="178" name="Picture 177">
          <a:hlinkClick xmlns:r="http://schemas.openxmlformats.org/officeDocument/2006/relationships" r:id="rId63"/>
          <a:extLst>
            <a:ext uri="{FF2B5EF4-FFF2-40B4-BE49-F238E27FC236}">
              <a16:creationId xmlns:a16="http://schemas.microsoft.com/office/drawing/2014/main" id="{6DB3425B-090A-4A6F-9989-021035CCB324}"/>
            </a:ext>
          </a:extLst>
        </xdr:cNvPr>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41938575" y="3286125"/>
          <a:ext cx="4904762" cy="733425"/>
        </a:xfrm>
        <a:prstGeom prst="rect">
          <a:avLst/>
        </a:prstGeom>
      </xdr:spPr>
    </xdr:pic>
    <xdr:clientData/>
  </xdr:twoCellAnchor>
  <xdr:twoCellAnchor editAs="oneCell">
    <xdr:from>
      <xdr:col>20</xdr:col>
      <xdr:colOff>295275</xdr:colOff>
      <xdr:row>15</xdr:row>
      <xdr:rowOff>28574</xdr:rowOff>
    </xdr:from>
    <xdr:to>
      <xdr:col>20</xdr:col>
      <xdr:colOff>5200037</xdr:colOff>
      <xdr:row>18</xdr:row>
      <xdr:rowOff>57149</xdr:rowOff>
    </xdr:to>
    <xdr:pic>
      <xdr:nvPicPr>
        <xdr:cNvPr id="179" name="Picture 178">
          <a:hlinkClick xmlns:r="http://schemas.openxmlformats.org/officeDocument/2006/relationships" r:id="rId65"/>
          <a:extLst>
            <a:ext uri="{FF2B5EF4-FFF2-40B4-BE49-F238E27FC236}">
              <a16:creationId xmlns:a16="http://schemas.microsoft.com/office/drawing/2014/main" id="{461DF6C1-A73A-412F-8596-AA1F8DAEA447}"/>
            </a:ext>
          </a:extLst>
        </xdr:cNvPr>
        <xdr:cNvPicPr>
          <a:picLocks noChangeAspect="1"/>
        </xdr:cNvPicPr>
      </xdr:nvPicPr>
      <xdr:blipFill rotWithShape="1">
        <a:blip xmlns:r="http://schemas.openxmlformats.org/officeDocument/2006/relationships" r:embed="rId66" cstate="email">
          <a:extLst>
            <a:ext uri="{28A0092B-C50C-407E-A947-70E740481C1C}">
              <a14:useLocalDpi xmlns:a14="http://schemas.microsoft.com/office/drawing/2010/main"/>
            </a:ext>
          </a:extLst>
        </a:blip>
        <a:srcRect/>
        <a:stretch/>
      </xdr:blipFill>
      <xdr:spPr>
        <a:xfrm>
          <a:off x="41919525" y="4000499"/>
          <a:ext cx="4904762" cy="771525"/>
        </a:xfrm>
        <a:prstGeom prst="rect">
          <a:avLst/>
        </a:prstGeom>
      </xdr:spPr>
    </xdr:pic>
    <xdr:clientData/>
  </xdr:twoCellAnchor>
  <xdr:twoCellAnchor editAs="oneCell">
    <xdr:from>
      <xdr:col>20</xdr:col>
      <xdr:colOff>257175</xdr:colOff>
      <xdr:row>22</xdr:row>
      <xdr:rowOff>19050</xdr:rowOff>
    </xdr:from>
    <xdr:to>
      <xdr:col>20</xdr:col>
      <xdr:colOff>5428604</xdr:colOff>
      <xdr:row>25</xdr:row>
      <xdr:rowOff>57150</xdr:rowOff>
    </xdr:to>
    <xdr:pic>
      <xdr:nvPicPr>
        <xdr:cNvPr id="180" name="Picture 179">
          <a:hlinkClick xmlns:r="http://schemas.openxmlformats.org/officeDocument/2006/relationships" r:id="rId67"/>
          <a:extLst>
            <a:ext uri="{FF2B5EF4-FFF2-40B4-BE49-F238E27FC236}">
              <a16:creationId xmlns:a16="http://schemas.microsoft.com/office/drawing/2014/main" id="{A46B4ABF-A581-43D6-AFBB-7F187AFB49A7}"/>
            </a:ext>
          </a:extLst>
        </xdr:cNvPr>
        <xdr:cNvPicPr>
          <a:picLocks noChangeAspect="1"/>
        </xdr:cNvPicPr>
      </xdr:nvPicPr>
      <xdr:blipFill rotWithShape="1">
        <a:blip xmlns:r="http://schemas.openxmlformats.org/officeDocument/2006/relationships" r:embed="rId68" cstate="email">
          <a:extLst>
            <a:ext uri="{28A0092B-C50C-407E-A947-70E740481C1C}">
              <a14:useLocalDpi xmlns:a14="http://schemas.microsoft.com/office/drawing/2010/main"/>
            </a:ext>
          </a:extLst>
        </a:blip>
        <a:srcRect/>
        <a:stretch/>
      </xdr:blipFill>
      <xdr:spPr>
        <a:xfrm>
          <a:off x="41881425" y="5724525"/>
          <a:ext cx="5171429" cy="781050"/>
        </a:xfrm>
        <a:prstGeom prst="rect">
          <a:avLst/>
        </a:prstGeom>
      </xdr:spPr>
    </xdr:pic>
    <xdr:clientData/>
  </xdr:twoCellAnchor>
  <xdr:twoCellAnchor editAs="oneCell">
    <xdr:from>
      <xdr:col>20</xdr:col>
      <xdr:colOff>266700</xdr:colOff>
      <xdr:row>25</xdr:row>
      <xdr:rowOff>85725</xdr:rowOff>
    </xdr:from>
    <xdr:to>
      <xdr:col>20</xdr:col>
      <xdr:colOff>5438129</xdr:colOff>
      <xdr:row>28</xdr:row>
      <xdr:rowOff>95251</xdr:rowOff>
    </xdr:to>
    <xdr:pic>
      <xdr:nvPicPr>
        <xdr:cNvPr id="181" name="Picture 180">
          <a:hlinkClick xmlns:r="http://schemas.openxmlformats.org/officeDocument/2006/relationships" r:id="rId69"/>
          <a:extLst>
            <a:ext uri="{FF2B5EF4-FFF2-40B4-BE49-F238E27FC236}">
              <a16:creationId xmlns:a16="http://schemas.microsoft.com/office/drawing/2014/main" id="{93792720-9530-4715-98F0-88829166D22F}"/>
            </a:ext>
          </a:extLst>
        </xdr:cNvPr>
        <xdr:cNvPicPr>
          <a:picLocks noChangeAspect="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a:stretch/>
      </xdr:blipFill>
      <xdr:spPr>
        <a:xfrm>
          <a:off x="41890950" y="6534150"/>
          <a:ext cx="5171429" cy="752476"/>
        </a:xfrm>
        <a:prstGeom prst="rect">
          <a:avLst/>
        </a:prstGeom>
      </xdr:spPr>
    </xdr:pic>
    <xdr:clientData/>
  </xdr:twoCellAnchor>
  <xdr:twoCellAnchor editAs="oneCell">
    <xdr:from>
      <xdr:col>20</xdr:col>
      <xdr:colOff>361950</xdr:colOff>
      <xdr:row>32</xdr:row>
      <xdr:rowOff>104775</xdr:rowOff>
    </xdr:from>
    <xdr:to>
      <xdr:col>20</xdr:col>
      <xdr:colOff>4647664</xdr:colOff>
      <xdr:row>35</xdr:row>
      <xdr:rowOff>114300</xdr:rowOff>
    </xdr:to>
    <xdr:pic>
      <xdr:nvPicPr>
        <xdr:cNvPr id="182" name="Picture 181">
          <a:hlinkClick xmlns:r="http://schemas.openxmlformats.org/officeDocument/2006/relationships" r:id="rId71"/>
          <a:extLst>
            <a:ext uri="{FF2B5EF4-FFF2-40B4-BE49-F238E27FC236}">
              <a16:creationId xmlns:a16="http://schemas.microsoft.com/office/drawing/2014/main" id="{A7E423EB-0D1F-4723-B814-111B5DB2E459}"/>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1986200" y="8286750"/>
          <a:ext cx="4285714" cy="752475"/>
        </a:xfrm>
        <a:prstGeom prst="rect">
          <a:avLst/>
        </a:prstGeom>
      </xdr:spPr>
    </xdr:pic>
    <xdr:clientData/>
  </xdr:twoCellAnchor>
  <xdr:twoCellAnchor editAs="oneCell">
    <xdr:from>
      <xdr:col>20</xdr:col>
      <xdr:colOff>304800</xdr:colOff>
      <xdr:row>35</xdr:row>
      <xdr:rowOff>219075</xdr:rowOff>
    </xdr:from>
    <xdr:to>
      <xdr:col>20</xdr:col>
      <xdr:colOff>4590514</xdr:colOff>
      <xdr:row>39</xdr:row>
      <xdr:rowOff>19050</xdr:rowOff>
    </xdr:to>
    <xdr:pic>
      <xdr:nvPicPr>
        <xdr:cNvPr id="183" name="Picture 182">
          <a:hlinkClick xmlns:r="http://schemas.openxmlformats.org/officeDocument/2006/relationships" r:id="rId71"/>
          <a:extLst>
            <a:ext uri="{FF2B5EF4-FFF2-40B4-BE49-F238E27FC236}">
              <a16:creationId xmlns:a16="http://schemas.microsoft.com/office/drawing/2014/main" id="{B39D1294-5D80-4CBA-8129-DECD8AE7625C}"/>
            </a:ext>
          </a:extLst>
        </xdr:cNvPr>
        <xdr:cNvPicPr>
          <a:picLocks noChangeAspect="1"/>
        </xdr:cNvPicPr>
      </xdr:nvPicPr>
      <xdr:blipFill rotWithShape="1">
        <a:blip xmlns:r="http://schemas.openxmlformats.org/officeDocument/2006/relationships" r:embed="rId73" cstate="email">
          <a:extLst>
            <a:ext uri="{28A0092B-C50C-407E-A947-70E740481C1C}">
              <a14:useLocalDpi xmlns:a14="http://schemas.microsoft.com/office/drawing/2010/main"/>
            </a:ext>
          </a:extLst>
        </a:blip>
        <a:srcRect/>
        <a:stretch/>
      </xdr:blipFill>
      <xdr:spPr>
        <a:xfrm>
          <a:off x="41929050" y="9144000"/>
          <a:ext cx="4285714" cy="790575"/>
        </a:xfrm>
        <a:prstGeom prst="rect">
          <a:avLst/>
        </a:prstGeom>
      </xdr:spPr>
    </xdr:pic>
    <xdr:clientData/>
  </xdr:twoCellAnchor>
  <xdr:twoCellAnchor editAs="oneCell">
    <xdr:from>
      <xdr:col>20</xdr:col>
      <xdr:colOff>285750</xdr:colOff>
      <xdr:row>39</xdr:row>
      <xdr:rowOff>114300</xdr:rowOff>
    </xdr:from>
    <xdr:to>
      <xdr:col>20</xdr:col>
      <xdr:colOff>4571464</xdr:colOff>
      <xdr:row>42</xdr:row>
      <xdr:rowOff>190500</xdr:rowOff>
    </xdr:to>
    <xdr:pic>
      <xdr:nvPicPr>
        <xdr:cNvPr id="184" name="Picture 183">
          <a:hlinkClick xmlns:r="http://schemas.openxmlformats.org/officeDocument/2006/relationships" r:id="rId74"/>
          <a:extLst>
            <a:ext uri="{FF2B5EF4-FFF2-40B4-BE49-F238E27FC236}">
              <a16:creationId xmlns:a16="http://schemas.microsoft.com/office/drawing/2014/main" id="{D660D17F-C127-4034-A1E4-2C2D6B4EF62F}"/>
            </a:ext>
          </a:extLst>
        </xdr:cNvPr>
        <xdr:cNvPicPr>
          <a:picLocks noChangeAspect="1"/>
        </xdr:cNvPicPr>
      </xdr:nvPicPr>
      <xdr:blipFill rotWithShape="1">
        <a:blip xmlns:r="http://schemas.openxmlformats.org/officeDocument/2006/relationships" r:embed="rId75" cstate="email">
          <a:extLst>
            <a:ext uri="{28A0092B-C50C-407E-A947-70E740481C1C}">
              <a14:useLocalDpi xmlns:a14="http://schemas.microsoft.com/office/drawing/2010/main"/>
            </a:ext>
          </a:extLst>
        </a:blip>
        <a:srcRect/>
        <a:stretch/>
      </xdr:blipFill>
      <xdr:spPr>
        <a:xfrm>
          <a:off x="41910000" y="10029825"/>
          <a:ext cx="4285714" cy="819150"/>
        </a:xfrm>
        <a:prstGeom prst="rect">
          <a:avLst/>
        </a:prstGeom>
      </xdr:spPr>
    </xdr:pic>
    <xdr:clientData/>
  </xdr:twoCellAnchor>
  <xdr:twoCellAnchor editAs="oneCell">
    <xdr:from>
      <xdr:col>20</xdr:col>
      <xdr:colOff>285750</xdr:colOff>
      <xdr:row>43</xdr:row>
      <xdr:rowOff>123825</xdr:rowOff>
    </xdr:from>
    <xdr:to>
      <xdr:col>20</xdr:col>
      <xdr:colOff>4571464</xdr:colOff>
      <xdr:row>47</xdr:row>
      <xdr:rowOff>9082</xdr:rowOff>
    </xdr:to>
    <xdr:pic>
      <xdr:nvPicPr>
        <xdr:cNvPr id="185" name="Picture 184">
          <a:hlinkClick xmlns:r="http://schemas.openxmlformats.org/officeDocument/2006/relationships" r:id="rId76"/>
          <a:extLst>
            <a:ext uri="{FF2B5EF4-FFF2-40B4-BE49-F238E27FC236}">
              <a16:creationId xmlns:a16="http://schemas.microsoft.com/office/drawing/2014/main" id="{730AFF9E-DAFE-44D5-9C26-C17FA1EDF244}"/>
            </a:ext>
          </a:extLst>
        </xdr:cNvPr>
        <xdr:cNvPicPr>
          <a:picLocks noChangeAspect="1"/>
        </xdr:cNvPicPr>
      </xdr:nvPicPr>
      <xdr:blipFill rotWithShape="1">
        <a:blip xmlns:r="http://schemas.openxmlformats.org/officeDocument/2006/relationships" r:embed="rId77" cstate="email">
          <a:extLst>
            <a:ext uri="{28A0092B-C50C-407E-A947-70E740481C1C}">
              <a14:useLocalDpi xmlns:a14="http://schemas.microsoft.com/office/drawing/2010/main"/>
            </a:ext>
          </a:extLst>
        </a:blip>
        <a:srcRect/>
        <a:stretch/>
      </xdr:blipFill>
      <xdr:spPr>
        <a:xfrm>
          <a:off x="41910000" y="11029950"/>
          <a:ext cx="4285714" cy="866332"/>
        </a:xfrm>
        <a:prstGeom prst="rect">
          <a:avLst/>
        </a:prstGeom>
      </xdr:spPr>
    </xdr:pic>
    <xdr:clientData/>
  </xdr:twoCellAnchor>
  <xdr:twoCellAnchor editAs="oneCell">
    <xdr:from>
      <xdr:col>20</xdr:col>
      <xdr:colOff>95250</xdr:colOff>
      <xdr:row>62</xdr:row>
      <xdr:rowOff>151418</xdr:rowOff>
    </xdr:from>
    <xdr:to>
      <xdr:col>20</xdr:col>
      <xdr:colOff>4724400</xdr:colOff>
      <xdr:row>65</xdr:row>
      <xdr:rowOff>228600</xdr:rowOff>
    </xdr:to>
    <xdr:pic>
      <xdr:nvPicPr>
        <xdr:cNvPr id="186" name="Picture 185">
          <a:hlinkClick xmlns:r="http://schemas.openxmlformats.org/officeDocument/2006/relationships" r:id="rId78"/>
          <a:extLst>
            <a:ext uri="{FF2B5EF4-FFF2-40B4-BE49-F238E27FC236}">
              <a16:creationId xmlns:a16="http://schemas.microsoft.com/office/drawing/2014/main" id="{4E54C878-3ADC-4A62-ADAC-156615F6A934}"/>
            </a:ext>
          </a:extLst>
        </xdr:cNvPr>
        <xdr:cNvPicPr>
          <a:picLocks noChangeAspect="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a:xfrm>
          <a:off x="41719500" y="15762893"/>
          <a:ext cx="4629150" cy="820132"/>
        </a:xfrm>
        <a:prstGeom prst="rect">
          <a:avLst/>
        </a:prstGeom>
      </xdr:spPr>
    </xdr:pic>
    <xdr:clientData/>
  </xdr:twoCellAnchor>
  <xdr:twoCellAnchor editAs="oneCell">
    <xdr:from>
      <xdr:col>20</xdr:col>
      <xdr:colOff>19050</xdr:colOff>
      <xdr:row>69</xdr:row>
      <xdr:rowOff>114300</xdr:rowOff>
    </xdr:from>
    <xdr:to>
      <xdr:col>20</xdr:col>
      <xdr:colOff>4648200</xdr:colOff>
      <xdr:row>73</xdr:row>
      <xdr:rowOff>0</xdr:rowOff>
    </xdr:to>
    <xdr:pic>
      <xdr:nvPicPr>
        <xdr:cNvPr id="187" name="Picture 186">
          <a:hlinkClick xmlns:r="http://schemas.openxmlformats.org/officeDocument/2006/relationships" r:id="rId80"/>
          <a:extLst>
            <a:ext uri="{FF2B5EF4-FFF2-40B4-BE49-F238E27FC236}">
              <a16:creationId xmlns:a16="http://schemas.microsoft.com/office/drawing/2014/main" id="{15FCAAC3-21BA-4F6B-BD40-82E3F435A427}"/>
            </a:ext>
          </a:extLst>
        </xdr:cNvPr>
        <xdr:cNvPicPr>
          <a:picLocks noChangeAspect="1"/>
        </xdr:cNvPicPr>
      </xdr:nvPicPr>
      <xdr:blipFill rotWithShape="1">
        <a:blip xmlns:r="http://schemas.openxmlformats.org/officeDocument/2006/relationships" r:embed="rId81" cstate="email">
          <a:extLst>
            <a:ext uri="{28A0092B-C50C-407E-A947-70E740481C1C}">
              <a14:useLocalDpi xmlns:a14="http://schemas.microsoft.com/office/drawing/2010/main"/>
            </a:ext>
          </a:extLst>
        </a:blip>
        <a:srcRect/>
        <a:stretch/>
      </xdr:blipFill>
      <xdr:spPr>
        <a:xfrm>
          <a:off x="41643300" y="17459325"/>
          <a:ext cx="4629150" cy="876300"/>
        </a:xfrm>
        <a:prstGeom prst="rect">
          <a:avLst/>
        </a:prstGeom>
      </xdr:spPr>
    </xdr:pic>
    <xdr:clientData/>
  </xdr:twoCellAnchor>
  <xdr:twoCellAnchor editAs="oneCell">
    <xdr:from>
      <xdr:col>20</xdr:col>
      <xdr:colOff>28575</xdr:colOff>
      <xdr:row>66</xdr:row>
      <xdr:rowOff>9525</xdr:rowOff>
    </xdr:from>
    <xdr:to>
      <xdr:col>20</xdr:col>
      <xdr:colOff>4657725</xdr:colOff>
      <xdr:row>69</xdr:row>
      <xdr:rowOff>66675</xdr:rowOff>
    </xdr:to>
    <xdr:pic>
      <xdr:nvPicPr>
        <xdr:cNvPr id="188" name="Picture 187">
          <a:hlinkClick xmlns:r="http://schemas.openxmlformats.org/officeDocument/2006/relationships" r:id="rId82"/>
          <a:extLst>
            <a:ext uri="{FF2B5EF4-FFF2-40B4-BE49-F238E27FC236}">
              <a16:creationId xmlns:a16="http://schemas.microsoft.com/office/drawing/2014/main" id="{B4F7C6FC-040D-4035-9948-98811ADC394B}"/>
            </a:ext>
          </a:extLst>
        </xdr:cNvPr>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41652825" y="16611600"/>
          <a:ext cx="4629150" cy="800100"/>
        </a:xfrm>
        <a:prstGeom prst="rect">
          <a:avLst/>
        </a:prstGeom>
      </xdr:spPr>
    </xdr:pic>
    <xdr:clientData/>
  </xdr:twoCellAnchor>
  <xdr:twoCellAnchor editAs="oneCell">
    <xdr:from>
      <xdr:col>20</xdr:col>
      <xdr:colOff>123825</xdr:colOff>
      <xdr:row>73</xdr:row>
      <xdr:rowOff>101218</xdr:rowOff>
    </xdr:from>
    <xdr:to>
      <xdr:col>20</xdr:col>
      <xdr:colOff>4695825</xdr:colOff>
      <xdr:row>76</xdr:row>
      <xdr:rowOff>133183</xdr:rowOff>
    </xdr:to>
    <xdr:pic>
      <xdr:nvPicPr>
        <xdr:cNvPr id="189" name="Picture 188">
          <a:hlinkClick xmlns:r="http://schemas.openxmlformats.org/officeDocument/2006/relationships" r:id="rId84"/>
          <a:extLst>
            <a:ext uri="{FF2B5EF4-FFF2-40B4-BE49-F238E27FC236}">
              <a16:creationId xmlns:a16="http://schemas.microsoft.com/office/drawing/2014/main" id="{35E9EB18-3C9F-4C36-A06C-DF8D85BE7E67}"/>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1748075" y="18436843"/>
          <a:ext cx="4572000" cy="774915"/>
        </a:xfrm>
        <a:prstGeom prst="rect">
          <a:avLst/>
        </a:prstGeom>
      </xdr:spPr>
    </xdr:pic>
    <xdr:clientData/>
  </xdr:twoCellAnchor>
  <xdr:twoCellAnchor editAs="oneCell">
    <xdr:from>
      <xdr:col>20</xdr:col>
      <xdr:colOff>114300</xdr:colOff>
      <xdr:row>76</xdr:row>
      <xdr:rowOff>187095</xdr:rowOff>
    </xdr:from>
    <xdr:to>
      <xdr:col>20</xdr:col>
      <xdr:colOff>4380694</xdr:colOff>
      <xdr:row>81</xdr:row>
      <xdr:rowOff>152400</xdr:rowOff>
    </xdr:to>
    <xdr:pic>
      <xdr:nvPicPr>
        <xdr:cNvPr id="190" name="Picture 189">
          <a:hlinkClick xmlns:r="http://schemas.openxmlformats.org/officeDocument/2006/relationships" r:id="rId86"/>
          <a:extLst>
            <a:ext uri="{FF2B5EF4-FFF2-40B4-BE49-F238E27FC236}">
              <a16:creationId xmlns:a16="http://schemas.microsoft.com/office/drawing/2014/main" id="{8849C948-9CCE-4EF1-A4A2-B619D4E4834F}"/>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41738550" y="19265670"/>
          <a:ext cx="4266394" cy="917805"/>
        </a:xfrm>
        <a:prstGeom prst="rect">
          <a:avLst/>
        </a:prstGeom>
      </xdr:spPr>
    </xdr:pic>
    <xdr:clientData/>
  </xdr:twoCellAnchor>
  <xdr:twoCellAnchor editAs="oneCell">
    <xdr:from>
      <xdr:col>20</xdr:col>
      <xdr:colOff>171449</xdr:colOff>
      <xdr:row>93</xdr:row>
      <xdr:rowOff>103401</xdr:rowOff>
    </xdr:from>
    <xdr:to>
      <xdr:col>20</xdr:col>
      <xdr:colOff>4417024</xdr:colOff>
      <xdr:row>98</xdr:row>
      <xdr:rowOff>180975</xdr:rowOff>
    </xdr:to>
    <xdr:pic>
      <xdr:nvPicPr>
        <xdr:cNvPr id="191" name="Picture 190">
          <a:hlinkClick xmlns:r="http://schemas.openxmlformats.org/officeDocument/2006/relationships" r:id="rId88"/>
          <a:extLst>
            <a:ext uri="{FF2B5EF4-FFF2-40B4-BE49-F238E27FC236}">
              <a16:creationId xmlns:a16="http://schemas.microsoft.com/office/drawing/2014/main" id="{8856CA2D-F946-4E9C-A3E2-53A288AE736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1795699" y="22420476"/>
          <a:ext cx="4245575" cy="1030074"/>
        </a:xfrm>
        <a:prstGeom prst="rect">
          <a:avLst/>
        </a:prstGeom>
      </xdr:spPr>
    </xdr:pic>
    <xdr:clientData/>
  </xdr:twoCellAnchor>
  <xdr:twoCellAnchor editAs="oneCell">
    <xdr:from>
      <xdr:col>20</xdr:col>
      <xdr:colOff>104775</xdr:colOff>
      <xdr:row>87</xdr:row>
      <xdr:rowOff>161925</xdr:rowOff>
    </xdr:from>
    <xdr:to>
      <xdr:col>20</xdr:col>
      <xdr:colOff>4371169</xdr:colOff>
      <xdr:row>92</xdr:row>
      <xdr:rowOff>113742</xdr:rowOff>
    </xdr:to>
    <xdr:pic>
      <xdr:nvPicPr>
        <xdr:cNvPr id="192" name="Picture 191">
          <a:hlinkClick xmlns:r="http://schemas.openxmlformats.org/officeDocument/2006/relationships" r:id="rId90"/>
          <a:extLst>
            <a:ext uri="{FF2B5EF4-FFF2-40B4-BE49-F238E27FC236}">
              <a16:creationId xmlns:a16="http://schemas.microsoft.com/office/drawing/2014/main" id="{D481F79F-784D-462C-8226-421ADC5202E4}"/>
            </a:ext>
          </a:extLst>
        </xdr:cNvPr>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41729025" y="21336000"/>
          <a:ext cx="4266394" cy="904317"/>
        </a:xfrm>
        <a:prstGeom prst="rect">
          <a:avLst/>
        </a:prstGeom>
      </xdr:spPr>
    </xdr:pic>
    <xdr:clientData/>
  </xdr:twoCellAnchor>
  <xdr:twoCellAnchor editAs="oneCell">
    <xdr:from>
      <xdr:col>20</xdr:col>
      <xdr:colOff>114300</xdr:colOff>
      <xdr:row>82</xdr:row>
      <xdr:rowOff>38100</xdr:rowOff>
    </xdr:from>
    <xdr:to>
      <xdr:col>20</xdr:col>
      <xdr:colOff>4380694</xdr:colOff>
      <xdr:row>87</xdr:row>
      <xdr:rowOff>47625</xdr:rowOff>
    </xdr:to>
    <xdr:pic>
      <xdr:nvPicPr>
        <xdr:cNvPr id="193" name="Picture 192">
          <a:hlinkClick xmlns:r="http://schemas.openxmlformats.org/officeDocument/2006/relationships" r:id="rId92"/>
          <a:extLst>
            <a:ext uri="{FF2B5EF4-FFF2-40B4-BE49-F238E27FC236}">
              <a16:creationId xmlns:a16="http://schemas.microsoft.com/office/drawing/2014/main" id="{61766914-496B-47E7-BC7D-64B16A36C312}"/>
            </a:ext>
          </a:extLst>
        </xdr:cNvPr>
        <xdr:cNvPicPr>
          <a:picLocks noChangeAspect="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a:xfrm>
          <a:off x="41738550" y="20259675"/>
          <a:ext cx="4266394" cy="962025"/>
        </a:xfrm>
        <a:prstGeom prst="rect">
          <a:avLst/>
        </a:prstGeom>
      </xdr:spPr>
    </xdr:pic>
    <xdr:clientData/>
  </xdr:twoCellAnchor>
  <xdr:twoCellAnchor>
    <xdr:from>
      <xdr:col>22</xdr:col>
      <xdr:colOff>66675</xdr:colOff>
      <xdr:row>2</xdr:row>
      <xdr:rowOff>19050</xdr:rowOff>
    </xdr:from>
    <xdr:to>
      <xdr:col>22</xdr:col>
      <xdr:colOff>2314575</xdr:colOff>
      <xdr:row>4</xdr:row>
      <xdr:rowOff>38100</xdr:rowOff>
    </xdr:to>
    <xdr:sp macro="" textlink="">
      <xdr:nvSpPr>
        <xdr:cNvPr id="194" name="Rectangle: Rounded Corners 193">
          <a:hlinkClick xmlns:r="http://schemas.openxmlformats.org/officeDocument/2006/relationships" r:id="rId94"/>
          <a:extLst>
            <a:ext uri="{FF2B5EF4-FFF2-40B4-BE49-F238E27FC236}">
              <a16:creationId xmlns:a16="http://schemas.microsoft.com/office/drawing/2014/main" id="{289FE4BB-A7CE-4138-962C-864D5C414B56}"/>
            </a:ext>
          </a:extLst>
        </xdr:cNvPr>
        <xdr:cNvSpPr/>
      </xdr:nvSpPr>
      <xdr:spPr>
        <a:xfrm>
          <a:off x="47386875" y="771525"/>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AME- CGL Tour</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22</xdr:col>
      <xdr:colOff>66675</xdr:colOff>
      <xdr:row>4</xdr:row>
      <xdr:rowOff>142875</xdr:rowOff>
    </xdr:from>
    <xdr:to>
      <xdr:col>22</xdr:col>
      <xdr:colOff>2314575</xdr:colOff>
      <xdr:row>6</xdr:row>
      <xdr:rowOff>161925</xdr:rowOff>
    </xdr:to>
    <xdr:sp macro="" textlink="">
      <xdr:nvSpPr>
        <xdr:cNvPr id="195" name="Rectangle: Rounded Corners 194">
          <a:hlinkClick xmlns:r="http://schemas.openxmlformats.org/officeDocument/2006/relationships" r:id="rId95"/>
          <a:extLst>
            <a:ext uri="{FF2B5EF4-FFF2-40B4-BE49-F238E27FC236}">
              <a16:creationId xmlns:a16="http://schemas.microsoft.com/office/drawing/2014/main" id="{DEB09692-3D16-465B-8676-6A02CF80F3B0}"/>
            </a:ext>
          </a:extLst>
        </xdr:cNvPr>
        <xdr:cNvSpPr/>
      </xdr:nvSpPr>
      <xdr:spPr>
        <a:xfrm>
          <a:off x="47386875" y="139065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DJO</a:t>
          </a:r>
        </a:p>
      </xdr:txBody>
    </xdr:sp>
    <xdr:clientData/>
  </xdr:twoCellAnchor>
  <xdr:twoCellAnchor>
    <xdr:from>
      <xdr:col>22</xdr:col>
      <xdr:colOff>66675</xdr:colOff>
      <xdr:row>6</xdr:row>
      <xdr:rowOff>238125</xdr:rowOff>
    </xdr:from>
    <xdr:to>
      <xdr:col>22</xdr:col>
      <xdr:colOff>2314575</xdr:colOff>
      <xdr:row>9</xdr:row>
      <xdr:rowOff>9525</xdr:rowOff>
    </xdr:to>
    <xdr:sp macro="" textlink="">
      <xdr:nvSpPr>
        <xdr:cNvPr id="196" name="Rectangle: Rounded Corners 195">
          <a:hlinkClick xmlns:r="http://schemas.openxmlformats.org/officeDocument/2006/relationships" r:id="rId96"/>
          <a:extLst>
            <a:ext uri="{FF2B5EF4-FFF2-40B4-BE49-F238E27FC236}">
              <a16:creationId xmlns:a16="http://schemas.microsoft.com/office/drawing/2014/main" id="{81A4DC8A-69FB-4204-83AA-EF6BE473DB77}"/>
            </a:ext>
          </a:extLst>
        </xdr:cNvPr>
        <xdr:cNvSpPr/>
      </xdr:nvSpPr>
      <xdr:spPr>
        <a:xfrm>
          <a:off x="47386875" y="198120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Medtronic</a:t>
          </a:r>
        </a:p>
      </xdr:txBody>
    </xdr:sp>
    <xdr:clientData/>
  </xdr:twoCellAnchor>
  <xdr:twoCellAnchor>
    <xdr:from>
      <xdr:col>22</xdr:col>
      <xdr:colOff>95250</xdr:colOff>
      <xdr:row>9</xdr:row>
      <xdr:rowOff>104775</xdr:rowOff>
    </xdr:from>
    <xdr:to>
      <xdr:col>22</xdr:col>
      <xdr:colOff>2343150</xdr:colOff>
      <xdr:row>11</xdr:row>
      <xdr:rowOff>123825</xdr:rowOff>
    </xdr:to>
    <xdr:sp macro="" textlink="">
      <xdr:nvSpPr>
        <xdr:cNvPr id="197" name="Rectangle: Rounded Corners 196">
          <a:hlinkClick xmlns:r="http://schemas.openxmlformats.org/officeDocument/2006/relationships" r:id="rId97"/>
          <a:extLst>
            <a:ext uri="{FF2B5EF4-FFF2-40B4-BE49-F238E27FC236}">
              <a16:creationId xmlns:a16="http://schemas.microsoft.com/office/drawing/2014/main" id="{566D9AE6-5223-445D-8213-360EF29F508E}"/>
            </a:ext>
          </a:extLst>
        </xdr:cNvPr>
        <xdr:cNvSpPr/>
      </xdr:nvSpPr>
      <xdr:spPr>
        <a:xfrm>
          <a:off x="47415450" y="259080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Habco</a:t>
          </a:r>
        </a:p>
      </xdr:txBody>
    </xdr:sp>
    <xdr:clientData/>
  </xdr:twoCellAnchor>
  <xdr:twoCellAnchor>
    <xdr:from>
      <xdr:col>22</xdr:col>
      <xdr:colOff>104775</xdr:colOff>
      <xdr:row>11</xdr:row>
      <xdr:rowOff>238125</xdr:rowOff>
    </xdr:from>
    <xdr:to>
      <xdr:col>22</xdr:col>
      <xdr:colOff>2352675</xdr:colOff>
      <xdr:row>14</xdr:row>
      <xdr:rowOff>9525</xdr:rowOff>
    </xdr:to>
    <xdr:sp macro="" textlink="">
      <xdr:nvSpPr>
        <xdr:cNvPr id="198" name="Rectangle: Rounded Corners 197">
          <a:hlinkClick xmlns:r="http://schemas.openxmlformats.org/officeDocument/2006/relationships" r:id="rId98"/>
          <a:extLst>
            <a:ext uri="{FF2B5EF4-FFF2-40B4-BE49-F238E27FC236}">
              <a16:creationId xmlns:a16="http://schemas.microsoft.com/office/drawing/2014/main" id="{EFAD9A23-CB79-4420-9686-3280BD0A3F81}"/>
            </a:ext>
          </a:extLst>
        </xdr:cNvPr>
        <xdr:cNvSpPr/>
      </xdr:nvSpPr>
      <xdr:spPr>
        <a:xfrm>
          <a:off x="47424975" y="321945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Daman</a:t>
          </a:r>
        </a:p>
      </xdr:txBody>
    </xdr:sp>
    <xdr:clientData/>
  </xdr:twoCellAnchor>
  <xdr:twoCellAnchor>
    <xdr:from>
      <xdr:col>22</xdr:col>
      <xdr:colOff>76200</xdr:colOff>
      <xdr:row>14</xdr:row>
      <xdr:rowOff>95250</xdr:rowOff>
    </xdr:from>
    <xdr:to>
      <xdr:col>22</xdr:col>
      <xdr:colOff>2324100</xdr:colOff>
      <xdr:row>16</xdr:row>
      <xdr:rowOff>114300</xdr:rowOff>
    </xdr:to>
    <xdr:sp macro="" textlink="">
      <xdr:nvSpPr>
        <xdr:cNvPr id="199" name="Rectangle: Rounded Corners 198">
          <a:hlinkClick xmlns:r="http://schemas.openxmlformats.org/officeDocument/2006/relationships" r:id="rId99"/>
          <a:extLst>
            <a:ext uri="{FF2B5EF4-FFF2-40B4-BE49-F238E27FC236}">
              <a16:creationId xmlns:a16="http://schemas.microsoft.com/office/drawing/2014/main" id="{D4598E8F-B1CA-4D57-90E0-4E97217EAD9C}"/>
            </a:ext>
          </a:extLst>
        </xdr:cNvPr>
        <xdr:cNvSpPr/>
      </xdr:nvSpPr>
      <xdr:spPr>
        <a:xfrm>
          <a:off x="47396400" y="3819525"/>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CGL Asaichi Meeting</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22</xdr:col>
      <xdr:colOff>76200</xdr:colOff>
      <xdr:row>16</xdr:row>
      <xdr:rowOff>200025</xdr:rowOff>
    </xdr:from>
    <xdr:to>
      <xdr:col>22</xdr:col>
      <xdr:colOff>2324100</xdr:colOff>
      <xdr:row>18</xdr:row>
      <xdr:rowOff>219075</xdr:rowOff>
    </xdr:to>
    <xdr:sp macro="" textlink="">
      <xdr:nvSpPr>
        <xdr:cNvPr id="200" name="Rectangle: Rounded Corners 199">
          <a:hlinkClick xmlns:r="http://schemas.openxmlformats.org/officeDocument/2006/relationships" r:id="rId100"/>
          <a:extLst>
            <a:ext uri="{FF2B5EF4-FFF2-40B4-BE49-F238E27FC236}">
              <a16:creationId xmlns:a16="http://schemas.microsoft.com/office/drawing/2014/main" id="{614846DB-790C-44F1-9749-5FC8EE00C5A0}"/>
            </a:ext>
          </a:extLst>
        </xdr:cNvPr>
        <xdr:cNvSpPr/>
      </xdr:nvSpPr>
      <xdr:spPr>
        <a:xfrm>
          <a:off x="47396400" y="441960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Cogent Power</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22</xdr:col>
      <xdr:colOff>66675</xdr:colOff>
      <xdr:row>19</xdr:row>
      <xdr:rowOff>38100</xdr:rowOff>
    </xdr:from>
    <xdr:to>
      <xdr:col>22</xdr:col>
      <xdr:colOff>2314575</xdr:colOff>
      <xdr:row>21</xdr:row>
      <xdr:rowOff>57150</xdr:rowOff>
    </xdr:to>
    <xdr:sp macro="" textlink="">
      <xdr:nvSpPr>
        <xdr:cNvPr id="201" name="Rectangle: Rounded Corners 200">
          <a:hlinkClick xmlns:r="http://schemas.openxmlformats.org/officeDocument/2006/relationships" r:id="rId101"/>
          <a:extLst>
            <a:ext uri="{FF2B5EF4-FFF2-40B4-BE49-F238E27FC236}">
              <a16:creationId xmlns:a16="http://schemas.microsoft.com/office/drawing/2014/main" id="{EF8DE819-2A47-406E-B768-42DD08F8CCB7}"/>
            </a:ext>
          </a:extLst>
        </xdr:cNvPr>
        <xdr:cNvSpPr/>
      </xdr:nvSpPr>
      <xdr:spPr>
        <a:xfrm>
          <a:off x="47386875" y="5000625"/>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Dresser Wayne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22</xdr:col>
      <xdr:colOff>95250</xdr:colOff>
      <xdr:row>21</xdr:row>
      <xdr:rowOff>171450</xdr:rowOff>
    </xdr:from>
    <xdr:to>
      <xdr:col>22</xdr:col>
      <xdr:colOff>2343150</xdr:colOff>
      <xdr:row>23</xdr:row>
      <xdr:rowOff>190500</xdr:rowOff>
    </xdr:to>
    <xdr:sp macro="" textlink="">
      <xdr:nvSpPr>
        <xdr:cNvPr id="202" name="Rectangle: Rounded Corners 201">
          <a:hlinkClick xmlns:r="http://schemas.openxmlformats.org/officeDocument/2006/relationships" r:id="rId102"/>
          <a:extLst>
            <a:ext uri="{FF2B5EF4-FFF2-40B4-BE49-F238E27FC236}">
              <a16:creationId xmlns:a16="http://schemas.microsoft.com/office/drawing/2014/main" id="{8E4849E5-AC1A-4AC6-9DA0-22FD92F50973}"/>
            </a:ext>
          </a:extLst>
        </xdr:cNvPr>
        <xdr:cNvSpPr/>
      </xdr:nvSpPr>
      <xdr:spPr>
        <a:xfrm>
          <a:off x="47415450" y="5629275"/>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Currier</a:t>
          </a:r>
          <a:r>
            <a:rPr lang="en-US" sz="1100" b="1" i="0" baseline="0">
              <a:solidFill>
                <a:schemeClr val="tx1"/>
              </a:solidFill>
              <a:effectLst/>
              <a:latin typeface="+mn-lt"/>
              <a:ea typeface="+mn-ea"/>
              <a:cs typeface="+mn-cs"/>
            </a:rPr>
            <a:t> Plastics</a:t>
          </a:r>
          <a:endParaRPr lang="en-US" sz="1100" b="1" i="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24</xdr:col>
      <xdr:colOff>66675</xdr:colOff>
      <xdr:row>2</xdr:row>
      <xdr:rowOff>19050</xdr:rowOff>
    </xdr:from>
    <xdr:to>
      <xdr:col>24</xdr:col>
      <xdr:colOff>2314575</xdr:colOff>
      <xdr:row>4</xdr:row>
      <xdr:rowOff>38100</xdr:rowOff>
    </xdr:to>
    <xdr:sp macro="" textlink="">
      <xdr:nvSpPr>
        <xdr:cNvPr id="203" name="Rectangle: Rounded Corners 202">
          <a:hlinkClick xmlns:r="http://schemas.openxmlformats.org/officeDocument/2006/relationships" r:id="rId103"/>
          <a:extLst>
            <a:ext uri="{FF2B5EF4-FFF2-40B4-BE49-F238E27FC236}">
              <a16:creationId xmlns:a16="http://schemas.microsoft.com/office/drawing/2014/main" id="{8A703870-1C23-4BAA-8944-75921B8108AE}"/>
            </a:ext>
          </a:extLst>
        </xdr:cNvPr>
        <xdr:cNvSpPr/>
      </xdr:nvSpPr>
      <xdr:spPr>
        <a:xfrm>
          <a:off x="49939575" y="771525"/>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In the</a:t>
          </a:r>
          <a:r>
            <a:rPr lang="en-US" sz="1100" b="1" i="0" baseline="0">
              <a:solidFill>
                <a:schemeClr val="tx1"/>
              </a:solidFill>
              <a:effectLst/>
              <a:latin typeface="+mn-lt"/>
              <a:ea typeface="+mn-ea"/>
              <a:cs typeface="+mn-cs"/>
            </a:rPr>
            <a:t> Ditch Towing Company</a:t>
          </a:r>
          <a:endParaRPr lang="en-US" sz="1100" b="1" i="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24</xdr:col>
      <xdr:colOff>66675</xdr:colOff>
      <xdr:row>4</xdr:row>
      <xdr:rowOff>142875</xdr:rowOff>
    </xdr:from>
    <xdr:to>
      <xdr:col>24</xdr:col>
      <xdr:colOff>2314575</xdr:colOff>
      <xdr:row>6</xdr:row>
      <xdr:rowOff>161925</xdr:rowOff>
    </xdr:to>
    <xdr:sp macro="" textlink="">
      <xdr:nvSpPr>
        <xdr:cNvPr id="204" name="Rectangle: Rounded Corners 203">
          <a:hlinkClick xmlns:r="http://schemas.openxmlformats.org/officeDocument/2006/relationships" r:id="rId104"/>
          <a:extLst>
            <a:ext uri="{FF2B5EF4-FFF2-40B4-BE49-F238E27FC236}">
              <a16:creationId xmlns:a16="http://schemas.microsoft.com/office/drawing/2014/main" id="{7025DB3C-1CAF-4553-A95F-35726712D427}"/>
            </a:ext>
          </a:extLst>
        </xdr:cNvPr>
        <xdr:cNvSpPr/>
      </xdr:nvSpPr>
      <xdr:spPr>
        <a:xfrm>
          <a:off x="49939575" y="139065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Quality Products</a:t>
          </a:r>
        </a:p>
      </xdr:txBody>
    </xdr:sp>
    <xdr:clientData/>
  </xdr:twoCellAnchor>
  <xdr:twoCellAnchor>
    <xdr:from>
      <xdr:col>24</xdr:col>
      <xdr:colOff>95250</xdr:colOff>
      <xdr:row>6</xdr:row>
      <xdr:rowOff>200025</xdr:rowOff>
    </xdr:from>
    <xdr:to>
      <xdr:col>24</xdr:col>
      <xdr:colOff>2343150</xdr:colOff>
      <xdr:row>8</xdr:row>
      <xdr:rowOff>219075</xdr:rowOff>
    </xdr:to>
    <xdr:sp macro="" textlink="">
      <xdr:nvSpPr>
        <xdr:cNvPr id="205" name="Rectangle: Rounded Corners 204">
          <a:hlinkClick xmlns:r="http://schemas.openxmlformats.org/officeDocument/2006/relationships" r:id="rId105"/>
          <a:extLst>
            <a:ext uri="{FF2B5EF4-FFF2-40B4-BE49-F238E27FC236}">
              <a16:creationId xmlns:a16="http://schemas.microsoft.com/office/drawing/2014/main" id="{21E75BD8-E3BB-4A02-9666-5E2E1CAAD054}"/>
            </a:ext>
          </a:extLst>
        </xdr:cNvPr>
        <xdr:cNvSpPr/>
      </xdr:nvSpPr>
      <xdr:spPr>
        <a:xfrm>
          <a:off x="49968150" y="194310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Quality Products</a:t>
          </a:r>
          <a:r>
            <a:rPr lang="en-US" sz="1100" b="1" i="0" baseline="0">
              <a:solidFill>
                <a:schemeClr val="tx1"/>
              </a:solidFill>
              <a:effectLst/>
              <a:latin typeface="+mn-lt"/>
              <a:ea typeface="+mn-ea"/>
              <a:cs typeface="+mn-cs"/>
            </a:rPr>
            <a:t> Drone Tour</a:t>
          </a:r>
          <a:endParaRPr lang="en-US" sz="1100" b="1" i="0">
            <a:solidFill>
              <a:schemeClr val="tx1"/>
            </a:solidFill>
            <a:effectLst/>
            <a:latin typeface="+mn-lt"/>
            <a:ea typeface="+mn-ea"/>
            <a:cs typeface="+mn-cs"/>
          </a:endParaRPr>
        </a:p>
      </xdr:txBody>
    </xdr:sp>
    <xdr:clientData/>
  </xdr:twoCellAnchor>
  <xdr:twoCellAnchor>
    <xdr:from>
      <xdr:col>24</xdr:col>
      <xdr:colOff>95250</xdr:colOff>
      <xdr:row>9</xdr:row>
      <xdr:rowOff>104775</xdr:rowOff>
    </xdr:from>
    <xdr:to>
      <xdr:col>24</xdr:col>
      <xdr:colOff>2343150</xdr:colOff>
      <xdr:row>11</xdr:row>
      <xdr:rowOff>123825</xdr:rowOff>
    </xdr:to>
    <xdr:sp macro="" textlink="">
      <xdr:nvSpPr>
        <xdr:cNvPr id="206" name="Rectangle: Rounded Corners 205">
          <a:hlinkClick xmlns:r="http://schemas.openxmlformats.org/officeDocument/2006/relationships" r:id="rId106"/>
          <a:extLst>
            <a:ext uri="{FF2B5EF4-FFF2-40B4-BE49-F238E27FC236}">
              <a16:creationId xmlns:a16="http://schemas.microsoft.com/office/drawing/2014/main" id="{97FA8E0E-9D61-49B8-9893-4D01430E544C}"/>
            </a:ext>
          </a:extLst>
        </xdr:cNvPr>
        <xdr:cNvSpPr/>
      </xdr:nvSpPr>
      <xdr:spPr>
        <a:xfrm>
          <a:off x="49968150" y="259080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Visual Management at Hayes Manufacturing</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24</xdr:col>
      <xdr:colOff>104775</xdr:colOff>
      <xdr:row>11</xdr:row>
      <xdr:rowOff>238125</xdr:rowOff>
    </xdr:from>
    <xdr:to>
      <xdr:col>24</xdr:col>
      <xdr:colOff>2352675</xdr:colOff>
      <xdr:row>14</xdr:row>
      <xdr:rowOff>9525</xdr:rowOff>
    </xdr:to>
    <xdr:sp macro="" textlink="">
      <xdr:nvSpPr>
        <xdr:cNvPr id="207" name="Rectangle: Rounded Corners 206">
          <a:hlinkClick xmlns:r="http://schemas.openxmlformats.org/officeDocument/2006/relationships" r:id="rId107"/>
          <a:extLst>
            <a:ext uri="{FF2B5EF4-FFF2-40B4-BE49-F238E27FC236}">
              <a16:creationId xmlns:a16="http://schemas.microsoft.com/office/drawing/2014/main" id="{9720A630-FC28-4B62-91E0-11E15DA85227}"/>
            </a:ext>
          </a:extLst>
        </xdr:cNvPr>
        <xdr:cNvSpPr/>
      </xdr:nvSpPr>
      <xdr:spPr>
        <a:xfrm>
          <a:off x="49977675" y="321945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Cambridge Engineering</a:t>
          </a:r>
        </a:p>
      </xdr:txBody>
    </xdr:sp>
    <xdr:clientData/>
  </xdr:twoCellAnchor>
  <xdr:twoCellAnchor>
    <xdr:from>
      <xdr:col>24</xdr:col>
      <xdr:colOff>76200</xdr:colOff>
      <xdr:row>14</xdr:row>
      <xdr:rowOff>95250</xdr:rowOff>
    </xdr:from>
    <xdr:to>
      <xdr:col>24</xdr:col>
      <xdr:colOff>2324100</xdr:colOff>
      <xdr:row>16</xdr:row>
      <xdr:rowOff>114300</xdr:rowOff>
    </xdr:to>
    <xdr:sp macro="" textlink="">
      <xdr:nvSpPr>
        <xdr:cNvPr id="208" name="Rectangle: Rounded Corners 207">
          <a:extLst>
            <a:ext uri="{FF2B5EF4-FFF2-40B4-BE49-F238E27FC236}">
              <a16:creationId xmlns:a16="http://schemas.microsoft.com/office/drawing/2014/main" id="{529838B5-726A-48BC-B8DE-EB3B36290B20}"/>
            </a:ext>
          </a:extLst>
        </xdr:cNvPr>
        <xdr:cNvSpPr/>
      </xdr:nvSpPr>
      <xdr:spPr>
        <a:xfrm>
          <a:off x="49949100" y="3819525"/>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24</xdr:col>
      <xdr:colOff>76200</xdr:colOff>
      <xdr:row>16</xdr:row>
      <xdr:rowOff>200025</xdr:rowOff>
    </xdr:from>
    <xdr:to>
      <xdr:col>24</xdr:col>
      <xdr:colOff>2324100</xdr:colOff>
      <xdr:row>18</xdr:row>
      <xdr:rowOff>219075</xdr:rowOff>
    </xdr:to>
    <xdr:sp macro="" textlink="">
      <xdr:nvSpPr>
        <xdr:cNvPr id="209" name="Rectangle: Rounded Corners 208">
          <a:extLst>
            <a:ext uri="{FF2B5EF4-FFF2-40B4-BE49-F238E27FC236}">
              <a16:creationId xmlns:a16="http://schemas.microsoft.com/office/drawing/2014/main" id="{F8698AA6-2F81-45B3-BD3B-47205240C135}"/>
            </a:ext>
          </a:extLst>
        </xdr:cNvPr>
        <xdr:cNvSpPr/>
      </xdr:nvSpPr>
      <xdr:spPr>
        <a:xfrm>
          <a:off x="49949100" y="441960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24</xdr:col>
      <xdr:colOff>66675</xdr:colOff>
      <xdr:row>19</xdr:row>
      <xdr:rowOff>38100</xdr:rowOff>
    </xdr:from>
    <xdr:to>
      <xdr:col>24</xdr:col>
      <xdr:colOff>2314575</xdr:colOff>
      <xdr:row>21</xdr:row>
      <xdr:rowOff>57150</xdr:rowOff>
    </xdr:to>
    <xdr:sp macro="" textlink="">
      <xdr:nvSpPr>
        <xdr:cNvPr id="210" name="Rectangle: Rounded Corners 209">
          <a:extLst>
            <a:ext uri="{FF2B5EF4-FFF2-40B4-BE49-F238E27FC236}">
              <a16:creationId xmlns:a16="http://schemas.microsoft.com/office/drawing/2014/main" id="{2D1B8969-DBAE-420C-9C32-8679E3C132E6}"/>
            </a:ext>
          </a:extLst>
        </xdr:cNvPr>
        <xdr:cNvSpPr/>
      </xdr:nvSpPr>
      <xdr:spPr>
        <a:xfrm>
          <a:off x="49939575" y="5000625"/>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US" sz="1100" b="1" i="0">
            <a:solidFill>
              <a:schemeClr val="tx1"/>
            </a:solidFill>
            <a:effectLst/>
            <a:latin typeface="+mn-lt"/>
            <a:ea typeface="+mn-ea"/>
            <a:cs typeface="+mn-cs"/>
          </a:endParaRPr>
        </a:p>
      </xdr:txBody>
    </xdr:sp>
    <xdr:clientData/>
  </xdr:twoCellAnchor>
  <xdr:twoCellAnchor>
    <xdr:from>
      <xdr:col>22</xdr:col>
      <xdr:colOff>85725</xdr:colOff>
      <xdr:row>24</xdr:row>
      <xdr:rowOff>28575</xdr:rowOff>
    </xdr:from>
    <xdr:to>
      <xdr:col>22</xdr:col>
      <xdr:colOff>2333625</xdr:colOff>
      <xdr:row>26</xdr:row>
      <xdr:rowOff>47625</xdr:rowOff>
    </xdr:to>
    <xdr:sp macro="" textlink="">
      <xdr:nvSpPr>
        <xdr:cNvPr id="211" name="Rectangle: Rounded Corners 210">
          <a:hlinkClick xmlns:r="http://schemas.openxmlformats.org/officeDocument/2006/relationships" r:id="rId108"/>
          <a:extLst>
            <a:ext uri="{FF2B5EF4-FFF2-40B4-BE49-F238E27FC236}">
              <a16:creationId xmlns:a16="http://schemas.microsoft.com/office/drawing/2014/main" id="{D9A880BD-BACB-43F0-AAB4-54CFB7285A58}"/>
            </a:ext>
          </a:extLst>
        </xdr:cNvPr>
        <xdr:cNvSpPr/>
      </xdr:nvSpPr>
      <xdr:spPr>
        <a:xfrm>
          <a:off x="49787175" y="6229350"/>
          <a:ext cx="2247900" cy="5143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tx1"/>
              </a:solidFill>
              <a:effectLst/>
              <a:latin typeface="+mn-lt"/>
              <a:ea typeface="+mn-ea"/>
              <a:cs typeface="+mn-cs"/>
            </a:rPr>
            <a:t>Yellotools</a:t>
          </a:r>
        </a:p>
      </xdr:txBody>
    </xdr:sp>
    <xdr:clientData/>
  </xdr:twoCellAnchor>
  <xdr:twoCellAnchor>
    <xdr:from>
      <xdr:col>26</xdr:col>
      <xdr:colOff>104775</xdr:colOff>
      <xdr:row>2</xdr:row>
      <xdr:rowOff>28575</xdr:rowOff>
    </xdr:from>
    <xdr:to>
      <xdr:col>29</xdr:col>
      <xdr:colOff>47625</xdr:colOff>
      <xdr:row>4</xdr:row>
      <xdr:rowOff>95250</xdr:rowOff>
    </xdr:to>
    <xdr:sp macro="" textlink="">
      <xdr:nvSpPr>
        <xdr:cNvPr id="212" name="Rectangle: Rounded Corners 211">
          <a:hlinkClick xmlns:r="http://schemas.openxmlformats.org/officeDocument/2006/relationships" r:id="rId109"/>
          <a:extLst>
            <a:ext uri="{FF2B5EF4-FFF2-40B4-BE49-F238E27FC236}">
              <a16:creationId xmlns:a16="http://schemas.microsoft.com/office/drawing/2014/main" id="{D3B2CBF0-DF8C-4C2C-A97B-A4769B0478C6}"/>
            </a:ext>
          </a:extLst>
        </xdr:cNvPr>
        <xdr:cNvSpPr/>
      </xdr:nvSpPr>
      <xdr:spPr>
        <a:xfrm>
          <a:off x="52530375" y="781050"/>
          <a:ext cx="1771650" cy="5619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Video</a:t>
          </a:r>
          <a:r>
            <a:rPr lang="en-US" sz="1100" baseline="0"/>
            <a:t> of Fastcap 2019 best improvements</a:t>
          </a:r>
          <a:endParaRPr lang="en-US" sz="1100"/>
        </a:p>
      </xdr:txBody>
    </xdr:sp>
    <xdr:clientData/>
  </xdr:twoCellAnchor>
  <xdr:twoCellAnchor editAs="oneCell">
    <xdr:from>
      <xdr:col>1</xdr:col>
      <xdr:colOff>66675</xdr:colOff>
      <xdr:row>0</xdr:row>
      <xdr:rowOff>85725</xdr:rowOff>
    </xdr:from>
    <xdr:to>
      <xdr:col>1</xdr:col>
      <xdr:colOff>449962</xdr:colOff>
      <xdr:row>0</xdr:row>
      <xdr:rowOff>466725</xdr:rowOff>
    </xdr:to>
    <xdr:pic>
      <xdr:nvPicPr>
        <xdr:cNvPr id="213" name="Graphic 212" descr="House">
          <a:hlinkClick xmlns:r="http://schemas.openxmlformats.org/officeDocument/2006/relationships" r:id="rId110"/>
          <a:extLst>
            <a:ext uri="{FF2B5EF4-FFF2-40B4-BE49-F238E27FC236}">
              <a16:creationId xmlns:a16="http://schemas.microsoft.com/office/drawing/2014/main" id="{7E3A7857-EA8E-4ED2-9F7A-D99DE8D0810D}"/>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 uri="{96DAC541-7B7A-43D3-8B79-37D633B846F1}">
              <asvg:svgBlip xmlns:asvg="http://schemas.microsoft.com/office/drawing/2016/SVG/main" r:embed="rId112"/>
            </a:ext>
          </a:extLst>
        </a:blip>
        <a:stretch>
          <a:fillRect/>
        </a:stretch>
      </xdr:blipFill>
      <xdr:spPr>
        <a:xfrm>
          <a:off x="200025" y="85725"/>
          <a:ext cx="383287" cy="381000"/>
        </a:xfrm>
        <a:prstGeom prst="rect">
          <a:avLst/>
        </a:prstGeom>
      </xdr:spPr>
    </xdr:pic>
    <xdr:clientData/>
  </xdr:twoCellAnchor>
  <xdr:twoCellAnchor>
    <xdr:from>
      <xdr:col>2</xdr:col>
      <xdr:colOff>209550</xdr:colOff>
      <xdr:row>31</xdr:row>
      <xdr:rowOff>200024</xdr:rowOff>
    </xdr:from>
    <xdr:to>
      <xdr:col>2</xdr:col>
      <xdr:colOff>2190750</xdr:colOff>
      <xdr:row>37</xdr:row>
      <xdr:rowOff>38100</xdr:rowOff>
    </xdr:to>
    <xdr:sp macro="" textlink="">
      <xdr:nvSpPr>
        <xdr:cNvPr id="214" name="Rectangle: Rounded Corners 213">
          <a:hlinkClick xmlns:r="http://schemas.openxmlformats.org/officeDocument/2006/relationships" r:id="rId113"/>
          <a:extLst>
            <a:ext uri="{FF2B5EF4-FFF2-40B4-BE49-F238E27FC236}">
              <a16:creationId xmlns:a16="http://schemas.microsoft.com/office/drawing/2014/main" id="{67CA38A2-B4ED-4E05-90EE-88D492B418B7}"/>
            </a:ext>
          </a:extLst>
        </xdr:cNvPr>
        <xdr:cNvSpPr/>
      </xdr:nvSpPr>
      <xdr:spPr>
        <a:xfrm>
          <a:off x="2495550" y="8134349"/>
          <a:ext cx="1981200" cy="1323976"/>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 Inclusion, Equity and Diversity (IE&amp;D)</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0" i="0">
              <a:solidFill>
                <a:schemeClr val="lt1"/>
              </a:solidFill>
              <a:effectLst/>
              <a:latin typeface="+mn-lt"/>
              <a:ea typeface="+mn-ea"/>
              <a:cs typeface="+mn-cs"/>
            </a:rPr>
            <a:t>Diversity and inclusion: Why it’s essential for your business and how to get started</a:t>
          </a:r>
        </a:p>
        <a:p>
          <a:pPr algn="ctr"/>
          <a:endParaRPr lang="en-US" sz="1100" b="1" i="0" u="sng" baseline="0">
            <a:solidFill>
              <a:schemeClr val="bg1"/>
            </a:solidFill>
          </a:endParaRPr>
        </a:p>
      </xdr:txBody>
    </xdr:sp>
    <xdr:clientData/>
  </xdr:twoCellAnchor>
  <xdr:twoCellAnchor>
    <xdr:from>
      <xdr:col>4</xdr:col>
      <xdr:colOff>209550</xdr:colOff>
      <xdr:row>2</xdr:row>
      <xdr:rowOff>104775</xdr:rowOff>
    </xdr:from>
    <xdr:to>
      <xdr:col>4</xdr:col>
      <xdr:colOff>2190750</xdr:colOff>
      <xdr:row>5</xdr:row>
      <xdr:rowOff>66675</xdr:rowOff>
    </xdr:to>
    <xdr:sp macro="" textlink="">
      <xdr:nvSpPr>
        <xdr:cNvPr id="215" name="Rectangle: Rounded Corners 214">
          <a:extLst>
            <a:ext uri="{FF2B5EF4-FFF2-40B4-BE49-F238E27FC236}">
              <a16:creationId xmlns:a16="http://schemas.microsoft.com/office/drawing/2014/main" id="{B69E57DF-11A9-4EE2-9DB5-D9CAC6BE5E83}"/>
            </a:ext>
          </a:extLst>
        </xdr:cNvPr>
        <xdr:cNvSpPr/>
      </xdr:nvSpPr>
      <xdr:spPr>
        <a:xfrm>
          <a:off x="7258050" y="857250"/>
          <a:ext cx="1981200" cy="7048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Technology - Scouting</a:t>
          </a:r>
          <a:r>
            <a:rPr lang="en-US" sz="1100" b="1" i="0" u="sng" baseline="0">
              <a:solidFill>
                <a:schemeClr val="tx1"/>
              </a:solidFill>
            </a:rPr>
            <a:t> and Innovation</a:t>
          </a:r>
          <a:endParaRPr lang="en-US" sz="1100" b="1">
            <a:solidFill>
              <a:sysClr val="windowText" lastClr="000000"/>
            </a:solidFill>
          </a:endParaRPr>
        </a:p>
      </xdr:txBody>
    </xdr:sp>
    <xdr:clientData/>
  </xdr:twoCellAnchor>
  <xdr:twoCellAnchor>
    <xdr:from>
      <xdr:col>4</xdr:col>
      <xdr:colOff>180975</xdr:colOff>
      <xdr:row>5</xdr:row>
      <xdr:rowOff>142875</xdr:rowOff>
    </xdr:from>
    <xdr:to>
      <xdr:col>4</xdr:col>
      <xdr:colOff>2162175</xdr:colOff>
      <xdr:row>7</xdr:row>
      <xdr:rowOff>142875</xdr:rowOff>
    </xdr:to>
    <xdr:sp macro="" textlink="">
      <xdr:nvSpPr>
        <xdr:cNvPr id="216" name="Rectangle: Rounded Corners 215">
          <a:extLst>
            <a:ext uri="{FF2B5EF4-FFF2-40B4-BE49-F238E27FC236}">
              <a16:creationId xmlns:a16="http://schemas.microsoft.com/office/drawing/2014/main" id="{4E43A60E-A2BF-439D-89C4-4C48A4E1EBC4}"/>
            </a:ext>
          </a:extLst>
        </xdr:cNvPr>
        <xdr:cNvSpPr/>
      </xdr:nvSpPr>
      <xdr:spPr>
        <a:xfrm>
          <a:off x="7229475" y="16383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Manufacturing</a:t>
          </a:r>
          <a:r>
            <a:rPr lang="en-US" sz="1100" b="1" i="0" u="sng" baseline="0">
              <a:solidFill>
                <a:schemeClr val="tx1"/>
              </a:solidFill>
            </a:rPr>
            <a:t> Technology</a:t>
          </a:r>
          <a:endParaRPr lang="en-US" sz="1100" b="1">
            <a:solidFill>
              <a:sysClr val="windowText" lastClr="000000"/>
            </a:solidFill>
          </a:endParaRPr>
        </a:p>
      </xdr:txBody>
    </xdr:sp>
    <xdr:clientData/>
  </xdr:twoCellAnchor>
  <xdr:twoCellAnchor>
    <xdr:from>
      <xdr:col>4</xdr:col>
      <xdr:colOff>190500</xdr:colOff>
      <xdr:row>8</xdr:row>
      <xdr:rowOff>114300</xdr:rowOff>
    </xdr:from>
    <xdr:to>
      <xdr:col>4</xdr:col>
      <xdr:colOff>2171700</xdr:colOff>
      <xdr:row>10</xdr:row>
      <xdr:rowOff>114300</xdr:rowOff>
    </xdr:to>
    <xdr:sp macro="" textlink="">
      <xdr:nvSpPr>
        <xdr:cNvPr id="217" name="Rectangle: Rounded Corners 216">
          <a:extLst>
            <a:ext uri="{FF2B5EF4-FFF2-40B4-BE49-F238E27FC236}">
              <a16:creationId xmlns:a16="http://schemas.microsoft.com/office/drawing/2014/main" id="{9BAFA480-B4D4-453F-B5C1-2F395B451071}"/>
            </a:ext>
          </a:extLst>
        </xdr:cNvPr>
        <xdr:cNvSpPr/>
      </xdr:nvSpPr>
      <xdr:spPr>
        <a:xfrm>
          <a:off x="7239000" y="235267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Big Data and Analytics</a:t>
          </a:r>
          <a:endParaRPr lang="en-US" sz="1100" b="1">
            <a:solidFill>
              <a:sysClr val="windowText" lastClr="000000"/>
            </a:solidFill>
          </a:endParaRPr>
        </a:p>
      </xdr:txBody>
    </xdr:sp>
    <xdr:clientData/>
  </xdr:twoCellAnchor>
  <xdr:twoCellAnchor>
    <xdr:from>
      <xdr:col>4</xdr:col>
      <xdr:colOff>219075</xdr:colOff>
      <xdr:row>11</xdr:row>
      <xdr:rowOff>104775</xdr:rowOff>
    </xdr:from>
    <xdr:to>
      <xdr:col>4</xdr:col>
      <xdr:colOff>2200275</xdr:colOff>
      <xdr:row>13</xdr:row>
      <xdr:rowOff>104775</xdr:rowOff>
    </xdr:to>
    <xdr:sp macro="" textlink="">
      <xdr:nvSpPr>
        <xdr:cNvPr id="218" name="Rectangle: Rounded Corners 217">
          <a:extLst>
            <a:ext uri="{FF2B5EF4-FFF2-40B4-BE49-F238E27FC236}">
              <a16:creationId xmlns:a16="http://schemas.microsoft.com/office/drawing/2014/main" id="{C002ECFD-98F1-48DF-ACCD-0AFE139A7B62}"/>
            </a:ext>
          </a:extLst>
        </xdr:cNvPr>
        <xdr:cNvSpPr/>
      </xdr:nvSpPr>
      <xdr:spPr>
        <a:xfrm>
          <a:off x="7267575" y="30861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People and Technology</a:t>
          </a:r>
          <a:endParaRPr lang="en-US" sz="1100" b="1">
            <a:solidFill>
              <a:sysClr val="windowText" lastClr="000000"/>
            </a:solidFill>
          </a:endParaRPr>
        </a:p>
      </xdr:txBody>
    </xdr:sp>
    <xdr:clientData/>
  </xdr:twoCellAnchor>
  <xdr:twoCellAnchor>
    <xdr:from>
      <xdr:col>2</xdr:col>
      <xdr:colOff>257175</xdr:colOff>
      <xdr:row>8</xdr:row>
      <xdr:rowOff>104774</xdr:rowOff>
    </xdr:from>
    <xdr:to>
      <xdr:col>2</xdr:col>
      <xdr:colOff>2238375</xdr:colOff>
      <xdr:row>12</xdr:row>
      <xdr:rowOff>38100</xdr:rowOff>
    </xdr:to>
    <xdr:sp macro="" textlink="">
      <xdr:nvSpPr>
        <xdr:cNvPr id="219" name="Rectangle: Rounded Corners 218">
          <a:hlinkClick xmlns:r="http://schemas.openxmlformats.org/officeDocument/2006/relationships" r:id="rId114"/>
          <a:extLst>
            <a:ext uri="{FF2B5EF4-FFF2-40B4-BE49-F238E27FC236}">
              <a16:creationId xmlns:a16="http://schemas.microsoft.com/office/drawing/2014/main" id="{678F3582-5EC3-48E2-BBCD-5444BBA08CAA}"/>
            </a:ext>
          </a:extLst>
        </xdr:cNvPr>
        <xdr:cNvSpPr/>
      </xdr:nvSpPr>
      <xdr:spPr>
        <a:xfrm>
          <a:off x="2543175" y="2343149"/>
          <a:ext cx="1981200" cy="923926"/>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Respect for</a:t>
          </a:r>
          <a:r>
            <a:rPr lang="en-US" sz="1100" b="1" i="0" u="sng" baseline="0">
              <a:solidFill>
                <a:schemeClr val="tx1"/>
              </a:solidFill>
            </a:rPr>
            <a:t> Team Members</a:t>
          </a:r>
        </a:p>
        <a:p>
          <a:pPr algn="ctr"/>
          <a:r>
            <a:rPr lang="en-US" sz="1100" b="0" i="0">
              <a:solidFill>
                <a:schemeClr val="lt1"/>
              </a:solidFill>
              <a:effectLst/>
              <a:latin typeface="+mn-lt"/>
              <a:ea typeface="+mn-ea"/>
              <a:cs typeface="+mn-cs"/>
            </a:rPr>
            <a:t>Collaborating with employees: Improving culture and processes</a:t>
          </a:r>
        </a:p>
      </xdr:txBody>
    </xdr:sp>
    <xdr:clientData/>
  </xdr:twoCellAnchor>
  <xdr:twoCellAnchor>
    <xdr:from>
      <xdr:col>2</xdr:col>
      <xdr:colOff>190500</xdr:colOff>
      <xdr:row>18</xdr:row>
      <xdr:rowOff>152400</xdr:rowOff>
    </xdr:from>
    <xdr:to>
      <xdr:col>2</xdr:col>
      <xdr:colOff>2171700</xdr:colOff>
      <xdr:row>21</xdr:row>
      <xdr:rowOff>114300</xdr:rowOff>
    </xdr:to>
    <xdr:sp macro="" textlink="">
      <xdr:nvSpPr>
        <xdr:cNvPr id="220" name="Rectangle: Rounded Corners 219">
          <a:hlinkClick xmlns:r="http://schemas.openxmlformats.org/officeDocument/2006/relationships" r:id="rId115"/>
          <a:extLst>
            <a:ext uri="{FF2B5EF4-FFF2-40B4-BE49-F238E27FC236}">
              <a16:creationId xmlns:a16="http://schemas.microsoft.com/office/drawing/2014/main" id="{D1CA2219-5160-43C4-A956-54E2694E39A5}"/>
            </a:ext>
          </a:extLst>
        </xdr:cNvPr>
        <xdr:cNvSpPr/>
      </xdr:nvSpPr>
      <xdr:spPr>
        <a:xfrm>
          <a:off x="2476500" y="4867275"/>
          <a:ext cx="1981200" cy="704850"/>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Morale</a:t>
          </a:r>
        </a:p>
        <a:p>
          <a:pPr algn="ctr"/>
          <a:r>
            <a:rPr lang="en-US" sz="1100" b="0" i="0">
              <a:solidFill>
                <a:schemeClr val="lt1"/>
              </a:solidFill>
              <a:effectLst/>
              <a:latin typeface="+mn-lt"/>
              <a:ea typeface="+mn-ea"/>
              <a:cs typeface="+mn-cs"/>
            </a:rPr>
            <a:t>The new employee engagement</a:t>
          </a:r>
        </a:p>
      </xdr:txBody>
    </xdr:sp>
    <xdr:clientData/>
  </xdr:twoCellAnchor>
  <xdr:twoCellAnchor>
    <xdr:from>
      <xdr:col>2</xdr:col>
      <xdr:colOff>200025</xdr:colOff>
      <xdr:row>12</xdr:row>
      <xdr:rowOff>76199</xdr:rowOff>
    </xdr:from>
    <xdr:to>
      <xdr:col>2</xdr:col>
      <xdr:colOff>2181225</xdr:colOff>
      <xdr:row>15</xdr:row>
      <xdr:rowOff>85724</xdr:rowOff>
    </xdr:to>
    <xdr:sp macro="" textlink="">
      <xdr:nvSpPr>
        <xdr:cNvPr id="222" name="Rectangle: Rounded Corners 221">
          <a:hlinkClick xmlns:r="http://schemas.openxmlformats.org/officeDocument/2006/relationships" r:id="rId116"/>
          <a:extLst>
            <a:ext uri="{FF2B5EF4-FFF2-40B4-BE49-F238E27FC236}">
              <a16:creationId xmlns:a16="http://schemas.microsoft.com/office/drawing/2014/main" id="{18CF4EE9-ADE7-406F-8ECC-D8369D9030DE}"/>
            </a:ext>
          </a:extLst>
        </xdr:cNvPr>
        <xdr:cNvSpPr/>
      </xdr:nvSpPr>
      <xdr:spPr>
        <a:xfrm>
          <a:off x="2486025" y="3305174"/>
          <a:ext cx="1981200" cy="752475"/>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Respect for</a:t>
          </a:r>
          <a:r>
            <a:rPr lang="en-US" sz="1100" b="1" i="0" u="sng" baseline="0">
              <a:solidFill>
                <a:schemeClr val="tx1"/>
              </a:solidFill>
            </a:rPr>
            <a:t> Team Members</a:t>
          </a:r>
        </a:p>
        <a:p>
          <a:pPr algn="ctr"/>
          <a:r>
            <a:rPr lang="en-US" sz="1100" b="0" i="0">
              <a:solidFill>
                <a:schemeClr val="lt1"/>
              </a:solidFill>
              <a:effectLst/>
              <a:latin typeface="+mn-lt"/>
              <a:ea typeface="+mn-ea"/>
              <a:cs typeface="+mn-cs"/>
            </a:rPr>
            <a:t>Leading with Respect for Better Performance</a:t>
          </a:r>
        </a:p>
      </xdr:txBody>
    </xdr:sp>
    <xdr:clientData/>
  </xdr:twoCellAnchor>
  <xdr:twoCellAnchor>
    <xdr:from>
      <xdr:col>5</xdr:col>
      <xdr:colOff>276225</xdr:colOff>
      <xdr:row>12</xdr:row>
      <xdr:rowOff>209550</xdr:rowOff>
    </xdr:from>
    <xdr:to>
      <xdr:col>5</xdr:col>
      <xdr:colOff>2257425</xdr:colOff>
      <xdr:row>16</xdr:row>
      <xdr:rowOff>133350</xdr:rowOff>
    </xdr:to>
    <xdr:sp macro="" textlink="">
      <xdr:nvSpPr>
        <xdr:cNvPr id="224" name="Rectangle: Rounded Corners 223">
          <a:hlinkClick xmlns:r="http://schemas.openxmlformats.org/officeDocument/2006/relationships" r:id="rId117"/>
          <a:extLst>
            <a:ext uri="{FF2B5EF4-FFF2-40B4-BE49-F238E27FC236}">
              <a16:creationId xmlns:a16="http://schemas.microsoft.com/office/drawing/2014/main" id="{E05E0B4A-F23B-4C5F-BA83-34A1DD3CCCC1}"/>
            </a:ext>
          </a:extLst>
        </xdr:cNvPr>
        <xdr:cNvSpPr/>
      </xdr:nvSpPr>
      <xdr:spPr>
        <a:xfrm>
          <a:off x="9705975" y="3438525"/>
          <a:ext cx="1981200" cy="914400"/>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Quality</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0" i="0">
              <a:solidFill>
                <a:schemeClr val="lt1"/>
              </a:solidFill>
              <a:effectLst/>
              <a:latin typeface="+mn-lt"/>
              <a:ea typeface="+mn-ea"/>
              <a:cs typeface="+mn-cs"/>
            </a:rPr>
            <a:t>Why mistake proofing is essential to world class quality</a:t>
          </a:r>
        </a:p>
        <a:p>
          <a:pPr algn="ctr"/>
          <a:endParaRPr lang="en-US" sz="1100" b="1" i="0" u="sng" baseline="0">
            <a:solidFill>
              <a:schemeClr val="tx1"/>
            </a:solidFill>
          </a:endParaRPr>
        </a:p>
      </xdr:txBody>
    </xdr:sp>
    <xdr:clientData/>
  </xdr:twoCellAnchor>
  <xdr:twoCellAnchor>
    <xdr:from>
      <xdr:col>5</xdr:col>
      <xdr:colOff>247650</xdr:colOff>
      <xdr:row>16</xdr:row>
      <xdr:rowOff>238125</xdr:rowOff>
    </xdr:from>
    <xdr:to>
      <xdr:col>5</xdr:col>
      <xdr:colOff>2228850</xdr:colOff>
      <xdr:row>19</xdr:row>
      <xdr:rowOff>238125</xdr:rowOff>
    </xdr:to>
    <xdr:sp macro="" textlink="">
      <xdr:nvSpPr>
        <xdr:cNvPr id="225" name="Rectangle: Rounded Corners 224">
          <a:hlinkClick xmlns:r="http://schemas.openxmlformats.org/officeDocument/2006/relationships" r:id="rId118"/>
          <a:extLst>
            <a:ext uri="{FF2B5EF4-FFF2-40B4-BE49-F238E27FC236}">
              <a16:creationId xmlns:a16="http://schemas.microsoft.com/office/drawing/2014/main" id="{5F35CAB4-E1D4-4F9B-88FB-C645BDAB65A7}"/>
            </a:ext>
          </a:extLst>
        </xdr:cNvPr>
        <xdr:cNvSpPr/>
      </xdr:nvSpPr>
      <xdr:spPr>
        <a:xfrm>
          <a:off x="9677400" y="4457700"/>
          <a:ext cx="1981200" cy="742950"/>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Quality</a:t>
          </a:r>
        </a:p>
        <a:p>
          <a:pPr algn="ctr"/>
          <a:r>
            <a:rPr lang="en-US" sz="1100" b="0" i="0">
              <a:solidFill>
                <a:schemeClr val="lt1"/>
              </a:solidFill>
              <a:effectLst/>
              <a:latin typeface="+mn-lt"/>
              <a:ea typeface="+mn-ea"/>
              <a:cs typeface="+mn-cs"/>
            </a:rPr>
            <a:t>Mistake proofing: Creating a culture of zero defects</a:t>
          </a:r>
        </a:p>
      </xdr:txBody>
    </xdr:sp>
    <xdr:clientData/>
  </xdr:twoCellAnchor>
  <xdr:twoCellAnchor>
    <xdr:from>
      <xdr:col>6</xdr:col>
      <xdr:colOff>200025</xdr:colOff>
      <xdr:row>22</xdr:row>
      <xdr:rowOff>85725</xdr:rowOff>
    </xdr:from>
    <xdr:to>
      <xdr:col>6</xdr:col>
      <xdr:colOff>2181225</xdr:colOff>
      <xdr:row>25</xdr:row>
      <xdr:rowOff>200025</xdr:rowOff>
    </xdr:to>
    <xdr:sp macro="" textlink="">
      <xdr:nvSpPr>
        <xdr:cNvPr id="226" name="Rectangle: Rounded Corners 225">
          <a:hlinkClick xmlns:r="http://schemas.openxmlformats.org/officeDocument/2006/relationships" r:id="rId119"/>
          <a:extLst>
            <a:ext uri="{FF2B5EF4-FFF2-40B4-BE49-F238E27FC236}">
              <a16:creationId xmlns:a16="http://schemas.microsoft.com/office/drawing/2014/main" id="{B1E08EEC-26FC-44ED-8193-DA5F699B9825}"/>
            </a:ext>
          </a:extLst>
        </xdr:cNvPr>
        <xdr:cNvSpPr/>
      </xdr:nvSpPr>
      <xdr:spPr>
        <a:xfrm>
          <a:off x="12011025" y="5791200"/>
          <a:ext cx="1981200" cy="857250"/>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Value Streams</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1" i="0">
              <a:solidFill>
                <a:schemeClr val="lt1"/>
              </a:solidFill>
              <a:effectLst/>
              <a:latin typeface="+mn-lt"/>
              <a:ea typeface="+mn-ea"/>
              <a:cs typeface="+mn-cs"/>
            </a:rPr>
            <a:t> Engaged value stream mapping for the office</a:t>
          </a:r>
          <a:endParaRPr lang="en-US">
            <a:effectLst/>
          </a:endParaRPr>
        </a:p>
        <a:p>
          <a:pPr algn="ctr"/>
          <a:endParaRPr lang="en-US" sz="1100" b="1" i="0" u="sng" baseline="0">
            <a:solidFill>
              <a:schemeClr val="tx1"/>
            </a:solidFill>
          </a:endParaRPr>
        </a:p>
      </xdr:txBody>
    </xdr:sp>
    <xdr:clientData/>
  </xdr:twoCellAnchor>
  <xdr:twoCellAnchor>
    <xdr:from>
      <xdr:col>1</xdr:col>
      <xdr:colOff>38100</xdr:colOff>
      <xdr:row>16</xdr:row>
      <xdr:rowOff>228600</xdr:rowOff>
    </xdr:from>
    <xdr:to>
      <xdr:col>1</xdr:col>
      <xdr:colOff>2019300</xdr:colOff>
      <xdr:row>19</xdr:row>
      <xdr:rowOff>228600</xdr:rowOff>
    </xdr:to>
    <xdr:sp macro="" textlink="">
      <xdr:nvSpPr>
        <xdr:cNvPr id="227" name="Rectangle: Rounded Corners 226">
          <a:hlinkClick xmlns:r="http://schemas.openxmlformats.org/officeDocument/2006/relationships" r:id="rId120"/>
          <a:extLst>
            <a:ext uri="{FF2B5EF4-FFF2-40B4-BE49-F238E27FC236}">
              <a16:creationId xmlns:a16="http://schemas.microsoft.com/office/drawing/2014/main" id="{656CD8B6-8284-4824-AC97-B7562A872494}"/>
            </a:ext>
          </a:extLst>
        </xdr:cNvPr>
        <xdr:cNvSpPr/>
      </xdr:nvSpPr>
      <xdr:spPr>
        <a:xfrm>
          <a:off x="171450" y="4448175"/>
          <a:ext cx="1981200" cy="742950"/>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a:solidFill>
                <a:schemeClr val="tx1"/>
              </a:solidFill>
            </a:rPr>
            <a:t>Leader Standard Work</a:t>
          </a:r>
          <a:endParaRPr lang="en-US" sz="1100" b="1" i="0" u="sng" baseline="0">
            <a:solidFill>
              <a:schemeClr val="tx1"/>
            </a:solidFill>
          </a:endParaRPr>
        </a:p>
        <a:p>
          <a:pPr algn="ctr"/>
          <a:r>
            <a:rPr lang="en-US" sz="1100" b="0" i="0">
              <a:solidFill>
                <a:schemeClr val="lt1"/>
              </a:solidFill>
              <a:effectLst/>
              <a:latin typeface="+mn-lt"/>
              <a:ea typeface="+mn-ea"/>
              <a:cs typeface="+mn-cs"/>
            </a:rPr>
            <a:t>Standard work for lean leaders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142875</xdr:colOff>
      <xdr:row>6</xdr:row>
      <xdr:rowOff>142875</xdr:rowOff>
    </xdr:from>
    <xdr:to>
      <xdr:col>14</xdr:col>
      <xdr:colOff>2124075</xdr:colOff>
      <xdr:row>8</xdr:row>
      <xdr:rowOff>142875</xdr:rowOff>
    </xdr:to>
    <xdr:sp macro="" textlink="">
      <xdr:nvSpPr>
        <xdr:cNvPr id="65" name="Rectangle: Rounded Corners 64">
          <a:extLst>
            <a:ext uri="{FF2B5EF4-FFF2-40B4-BE49-F238E27FC236}">
              <a16:creationId xmlns:a16="http://schemas.microsoft.com/office/drawing/2014/main" id="{20DF4974-E06A-4619-805D-F8792DA599DE}"/>
            </a:ext>
          </a:extLst>
        </xdr:cNvPr>
        <xdr:cNvSpPr/>
      </xdr:nvSpPr>
      <xdr:spPr>
        <a:xfrm>
          <a:off x="26393775" y="188595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Kanban</a:t>
          </a:r>
          <a:endParaRPr lang="en-US" sz="1100" b="1">
            <a:solidFill>
              <a:sysClr val="windowText" lastClr="000000"/>
            </a:solidFill>
          </a:endParaRPr>
        </a:p>
      </xdr:txBody>
    </xdr:sp>
    <xdr:clientData/>
  </xdr:twoCellAnchor>
  <xdr:twoCellAnchor>
    <xdr:from>
      <xdr:col>14</xdr:col>
      <xdr:colOff>152400</xdr:colOff>
      <xdr:row>4</xdr:row>
      <xdr:rowOff>85725</xdr:rowOff>
    </xdr:from>
    <xdr:to>
      <xdr:col>14</xdr:col>
      <xdr:colOff>2133600</xdr:colOff>
      <xdr:row>6</xdr:row>
      <xdr:rowOff>85725</xdr:rowOff>
    </xdr:to>
    <xdr:sp macro="" textlink="">
      <xdr:nvSpPr>
        <xdr:cNvPr id="66" name="Rectangle: Rounded Corners 65">
          <a:extLst>
            <a:ext uri="{FF2B5EF4-FFF2-40B4-BE49-F238E27FC236}">
              <a16:creationId xmlns:a16="http://schemas.microsoft.com/office/drawing/2014/main" id="{87565025-53B3-4F5F-A066-8880A1C08A61}"/>
            </a:ext>
          </a:extLst>
        </xdr:cNvPr>
        <xdr:cNvSpPr/>
      </xdr:nvSpPr>
      <xdr:spPr>
        <a:xfrm>
          <a:off x="26403300" y="13335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Rattlesnake Hunting</a:t>
          </a:r>
          <a:endParaRPr lang="en-US" sz="1100" b="1">
            <a:solidFill>
              <a:sysClr val="windowText" lastClr="000000"/>
            </a:solidFill>
          </a:endParaRPr>
        </a:p>
      </xdr:txBody>
    </xdr:sp>
    <xdr:clientData/>
  </xdr:twoCellAnchor>
  <xdr:twoCellAnchor>
    <xdr:from>
      <xdr:col>14</xdr:col>
      <xdr:colOff>259773</xdr:colOff>
      <xdr:row>1</xdr:row>
      <xdr:rowOff>376669</xdr:rowOff>
    </xdr:from>
    <xdr:to>
      <xdr:col>14</xdr:col>
      <xdr:colOff>2240973</xdr:colOff>
      <xdr:row>3</xdr:row>
      <xdr:rowOff>653760</xdr:rowOff>
    </xdr:to>
    <xdr:sp macro="" textlink="">
      <xdr:nvSpPr>
        <xdr:cNvPr id="123" name="Rectangle: Rounded Corners 122">
          <a:extLst>
            <a:ext uri="{FF2B5EF4-FFF2-40B4-BE49-F238E27FC236}">
              <a16:creationId xmlns:a16="http://schemas.microsoft.com/office/drawing/2014/main" id="{985F59F3-498A-43E9-9147-D264223ABF97}"/>
            </a:ext>
          </a:extLst>
        </xdr:cNvPr>
        <xdr:cNvSpPr/>
      </xdr:nvSpPr>
      <xdr:spPr>
        <a:xfrm>
          <a:off x="28990637" y="930851"/>
          <a:ext cx="1981200" cy="105640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ysClr val="windowText" lastClr="000000"/>
              </a:solidFill>
            </a:rPr>
            <a:t>5S</a:t>
          </a:r>
        </a:p>
      </xdr:txBody>
    </xdr:sp>
    <xdr:clientData/>
  </xdr:twoCellAnchor>
  <xdr:twoCellAnchor>
    <xdr:from>
      <xdr:col>14</xdr:col>
      <xdr:colOff>142875</xdr:colOff>
      <xdr:row>8</xdr:row>
      <xdr:rowOff>171450</xdr:rowOff>
    </xdr:from>
    <xdr:to>
      <xdr:col>14</xdr:col>
      <xdr:colOff>2124075</xdr:colOff>
      <xdr:row>10</xdr:row>
      <xdr:rowOff>171450</xdr:rowOff>
    </xdr:to>
    <xdr:sp macro="" textlink="">
      <xdr:nvSpPr>
        <xdr:cNvPr id="124" name="Rectangle: Rounded Corners 123">
          <a:extLst>
            <a:ext uri="{FF2B5EF4-FFF2-40B4-BE49-F238E27FC236}">
              <a16:creationId xmlns:a16="http://schemas.microsoft.com/office/drawing/2014/main" id="{8E1A4BCE-902D-44EF-85AF-3B77F8CF7ECA}"/>
            </a:ext>
          </a:extLst>
        </xdr:cNvPr>
        <xdr:cNvSpPr/>
      </xdr:nvSpPr>
      <xdr:spPr>
        <a:xfrm>
          <a:off x="26393775" y="2409825"/>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Kata</a:t>
          </a:r>
          <a:endParaRPr lang="en-US" sz="1100" b="1">
            <a:solidFill>
              <a:sysClr val="windowText" lastClr="000000"/>
            </a:solidFill>
          </a:endParaRPr>
        </a:p>
      </xdr:txBody>
    </xdr:sp>
    <xdr:clientData/>
  </xdr:twoCellAnchor>
  <xdr:twoCellAnchor>
    <xdr:from>
      <xdr:col>14</xdr:col>
      <xdr:colOff>190501</xdr:colOff>
      <xdr:row>10</xdr:row>
      <xdr:rowOff>209550</xdr:rowOff>
    </xdr:from>
    <xdr:to>
      <xdr:col>14</xdr:col>
      <xdr:colOff>2076451</xdr:colOff>
      <xdr:row>14</xdr:row>
      <xdr:rowOff>0</xdr:rowOff>
    </xdr:to>
    <xdr:sp macro="" textlink="">
      <xdr:nvSpPr>
        <xdr:cNvPr id="125" name="Rectangle: Rounded Corners 124">
          <a:extLst>
            <a:ext uri="{FF2B5EF4-FFF2-40B4-BE49-F238E27FC236}">
              <a16:creationId xmlns:a16="http://schemas.microsoft.com/office/drawing/2014/main" id="{842F4B78-F3DE-41C9-B897-C0F9A20794E2}"/>
            </a:ext>
          </a:extLst>
        </xdr:cNvPr>
        <xdr:cNvSpPr/>
      </xdr:nvSpPr>
      <xdr:spPr>
        <a:xfrm>
          <a:off x="26441401" y="2943225"/>
          <a:ext cx="1885950" cy="7810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TPM</a:t>
          </a:r>
        </a:p>
        <a:p>
          <a:pPr algn="ctr"/>
          <a:r>
            <a:rPr lang="en-US" sz="1100" b="1" i="0" u="sng" baseline="0">
              <a:solidFill>
                <a:schemeClr val="tx1"/>
              </a:solidFill>
            </a:rPr>
            <a:t>Total Preventative Maintenance</a:t>
          </a:r>
          <a:endParaRPr lang="en-US" sz="1100" b="1">
            <a:solidFill>
              <a:sysClr val="windowText" lastClr="000000"/>
            </a:solidFill>
          </a:endParaRPr>
        </a:p>
      </xdr:txBody>
    </xdr:sp>
    <xdr:clientData/>
  </xdr:twoCellAnchor>
  <xdr:twoCellAnchor>
    <xdr:from>
      <xdr:col>14</xdr:col>
      <xdr:colOff>200026</xdr:colOff>
      <xdr:row>14</xdr:row>
      <xdr:rowOff>57150</xdr:rowOff>
    </xdr:from>
    <xdr:to>
      <xdr:col>14</xdr:col>
      <xdr:colOff>2085976</xdr:colOff>
      <xdr:row>16</xdr:row>
      <xdr:rowOff>123825</xdr:rowOff>
    </xdr:to>
    <xdr:sp macro="" textlink="">
      <xdr:nvSpPr>
        <xdr:cNvPr id="126" name="Rectangle: Rounded Corners 125">
          <a:extLst>
            <a:ext uri="{FF2B5EF4-FFF2-40B4-BE49-F238E27FC236}">
              <a16:creationId xmlns:a16="http://schemas.microsoft.com/office/drawing/2014/main" id="{5FA5183A-93AA-489A-8E9A-1192F0832D3C}"/>
            </a:ext>
          </a:extLst>
        </xdr:cNvPr>
        <xdr:cNvSpPr/>
      </xdr:nvSpPr>
      <xdr:spPr>
        <a:xfrm>
          <a:off x="26450926" y="37814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SMED </a:t>
          </a:r>
        </a:p>
        <a:p>
          <a:pPr algn="ctr"/>
          <a:r>
            <a:rPr lang="en-US" sz="1100" b="1" i="0" u="sng" baseline="0">
              <a:solidFill>
                <a:schemeClr val="tx1"/>
              </a:solidFill>
            </a:rPr>
            <a:t>Quick Change Over</a:t>
          </a:r>
          <a:endParaRPr lang="en-US" sz="1100" b="1">
            <a:solidFill>
              <a:sysClr val="windowText" lastClr="000000"/>
            </a:solidFill>
          </a:endParaRPr>
        </a:p>
      </xdr:txBody>
    </xdr:sp>
    <xdr:clientData/>
  </xdr:twoCellAnchor>
  <xdr:twoCellAnchor>
    <xdr:from>
      <xdr:col>14</xdr:col>
      <xdr:colOff>190501</xdr:colOff>
      <xdr:row>16</xdr:row>
      <xdr:rowOff>190500</xdr:rowOff>
    </xdr:from>
    <xdr:to>
      <xdr:col>14</xdr:col>
      <xdr:colOff>2076451</xdr:colOff>
      <xdr:row>19</xdr:row>
      <xdr:rowOff>9525</xdr:rowOff>
    </xdr:to>
    <xdr:sp macro="" textlink="">
      <xdr:nvSpPr>
        <xdr:cNvPr id="127" name="Rectangle: Rounded Corners 126">
          <a:extLst>
            <a:ext uri="{FF2B5EF4-FFF2-40B4-BE49-F238E27FC236}">
              <a16:creationId xmlns:a16="http://schemas.microsoft.com/office/drawing/2014/main" id="{C4EEDC40-B123-486B-8A4A-B88BB8A0B21E}"/>
            </a:ext>
          </a:extLst>
        </xdr:cNvPr>
        <xdr:cNvSpPr/>
      </xdr:nvSpPr>
      <xdr:spPr>
        <a:xfrm>
          <a:off x="26441401" y="44100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Strategic Planning</a:t>
          </a:r>
          <a:endParaRPr lang="en-US" sz="1100" b="1">
            <a:solidFill>
              <a:sysClr val="windowText" lastClr="000000"/>
            </a:solidFill>
          </a:endParaRPr>
        </a:p>
      </xdr:txBody>
    </xdr:sp>
    <xdr:clientData/>
  </xdr:twoCellAnchor>
  <xdr:twoCellAnchor>
    <xdr:from>
      <xdr:col>14</xdr:col>
      <xdr:colOff>190501</xdr:colOff>
      <xdr:row>19</xdr:row>
      <xdr:rowOff>28575</xdr:rowOff>
    </xdr:from>
    <xdr:to>
      <xdr:col>14</xdr:col>
      <xdr:colOff>2076451</xdr:colOff>
      <xdr:row>21</xdr:row>
      <xdr:rowOff>95250</xdr:rowOff>
    </xdr:to>
    <xdr:sp macro="" textlink="">
      <xdr:nvSpPr>
        <xdr:cNvPr id="128" name="Rectangle: Rounded Corners 127">
          <a:extLst>
            <a:ext uri="{FF2B5EF4-FFF2-40B4-BE49-F238E27FC236}">
              <a16:creationId xmlns:a16="http://schemas.microsoft.com/office/drawing/2014/main" id="{98AD7930-957F-44BF-B18B-CC7793680811}"/>
            </a:ext>
          </a:extLst>
        </xdr:cNvPr>
        <xdr:cNvSpPr/>
      </xdr:nvSpPr>
      <xdr:spPr>
        <a:xfrm>
          <a:off x="26441401" y="49911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Strategy Deployment</a:t>
          </a:r>
          <a:endParaRPr lang="en-US" sz="1100" b="1">
            <a:solidFill>
              <a:sysClr val="windowText" lastClr="000000"/>
            </a:solidFill>
          </a:endParaRPr>
        </a:p>
      </xdr:txBody>
    </xdr:sp>
    <xdr:clientData/>
  </xdr:twoCellAnchor>
  <xdr:twoCellAnchor>
    <xdr:from>
      <xdr:col>14</xdr:col>
      <xdr:colOff>219076</xdr:colOff>
      <xdr:row>21</xdr:row>
      <xdr:rowOff>133350</xdr:rowOff>
    </xdr:from>
    <xdr:to>
      <xdr:col>14</xdr:col>
      <xdr:colOff>2105026</xdr:colOff>
      <xdr:row>23</xdr:row>
      <xdr:rowOff>200025</xdr:rowOff>
    </xdr:to>
    <xdr:sp macro="" textlink="">
      <xdr:nvSpPr>
        <xdr:cNvPr id="129" name="Rectangle: Rounded Corners 128">
          <a:extLst>
            <a:ext uri="{FF2B5EF4-FFF2-40B4-BE49-F238E27FC236}">
              <a16:creationId xmlns:a16="http://schemas.microsoft.com/office/drawing/2014/main" id="{68963A9E-F445-4B5F-B5F7-8105A11DDB73}"/>
            </a:ext>
          </a:extLst>
        </xdr:cNvPr>
        <xdr:cNvSpPr/>
      </xdr:nvSpPr>
      <xdr:spPr>
        <a:xfrm>
          <a:off x="26469976" y="55911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Process Mapping</a:t>
          </a:r>
          <a:endParaRPr lang="en-US" sz="1100" b="1">
            <a:solidFill>
              <a:sysClr val="windowText" lastClr="000000"/>
            </a:solidFill>
          </a:endParaRPr>
        </a:p>
      </xdr:txBody>
    </xdr:sp>
    <xdr:clientData/>
  </xdr:twoCellAnchor>
  <xdr:twoCellAnchor>
    <xdr:from>
      <xdr:col>14</xdr:col>
      <xdr:colOff>238126</xdr:colOff>
      <xdr:row>23</xdr:row>
      <xdr:rowOff>238125</xdr:rowOff>
    </xdr:from>
    <xdr:to>
      <xdr:col>14</xdr:col>
      <xdr:colOff>2124076</xdr:colOff>
      <xdr:row>26</xdr:row>
      <xdr:rowOff>57150</xdr:rowOff>
    </xdr:to>
    <xdr:sp macro="" textlink="">
      <xdr:nvSpPr>
        <xdr:cNvPr id="130" name="Rectangle: Rounded Corners 129">
          <a:extLst>
            <a:ext uri="{FF2B5EF4-FFF2-40B4-BE49-F238E27FC236}">
              <a16:creationId xmlns:a16="http://schemas.microsoft.com/office/drawing/2014/main" id="{65EF0B7A-FD20-4CE7-B57D-8BA65190E26E}"/>
            </a:ext>
          </a:extLst>
        </xdr:cNvPr>
        <xdr:cNvSpPr/>
      </xdr:nvSpPr>
      <xdr:spPr>
        <a:xfrm>
          <a:off x="26489026" y="61912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SIPOC</a:t>
          </a:r>
          <a:endParaRPr lang="en-US" sz="1100" b="1">
            <a:solidFill>
              <a:sysClr val="windowText" lastClr="000000"/>
            </a:solidFill>
          </a:endParaRPr>
        </a:p>
      </xdr:txBody>
    </xdr:sp>
    <xdr:clientData/>
  </xdr:twoCellAnchor>
  <xdr:twoCellAnchor>
    <xdr:from>
      <xdr:col>14</xdr:col>
      <xdr:colOff>228601</xdr:colOff>
      <xdr:row>26</xdr:row>
      <xdr:rowOff>123825</xdr:rowOff>
    </xdr:from>
    <xdr:to>
      <xdr:col>14</xdr:col>
      <xdr:colOff>2114551</xdr:colOff>
      <xdr:row>28</xdr:row>
      <xdr:rowOff>190500</xdr:rowOff>
    </xdr:to>
    <xdr:sp macro="" textlink="">
      <xdr:nvSpPr>
        <xdr:cNvPr id="131" name="Rectangle: Rounded Corners 130">
          <a:extLst>
            <a:ext uri="{FF2B5EF4-FFF2-40B4-BE49-F238E27FC236}">
              <a16:creationId xmlns:a16="http://schemas.microsoft.com/office/drawing/2014/main" id="{8BB8EA39-1C55-4B7F-8024-5AB203232870}"/>
            </a:ext>
          </a:extLst>
        </xdr:cNvPr>
        <xdr:cNvSpPr/>
      </xdr:nvSpPr>
      <xdr:spPr>
        <a:xfrm>
          <a:off x="26479501" y="68199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Value Stream Mapping</a:t>
          </a:r>
          <a:endParaRPr lang="en-US" sz="1100" b="1">
            <a:solidFill>
              <a:sysClr val="windowText" lastClr="000000"/>
            </a:solidFill>
          </a:endParaRPr>
        </a:p>
      </xdr:txBody>
    </xdr:sp>
    <xdr:clientData/>
  </xdr:twoCellAnchor>
  <xdr:twoCellAnchor>
    <xdr:from>
      <xdr:col>14</xdr:col>
      <xdr:colOff>238126</xdr:colOff>
      <xdr:row>29</xdr:row>
      <xdr:rowOff>19050</xdr:rowOff>
    </xdr:from>
    <xdr:to>
      <xdr:col>14</xdr:col>
      <xdr:colOff>2124076</xdr:colOff>
      <xdr:row>31</xdr:row>
      <xdr:rowOff>85725</xdr:rowOff>
    </xdr:to>
    <xdr:sp macro="" textlink="">
      <xdr:nvSpPr>
        <xdr:cNvPr id="132" name="Rectangle: Rounded Corners 131">
          <a:extLst>
            <a:ext uri="{FF2B5EF4-FFF2-40B4-BE49-F238E27FC236}">
              <a16:creationId xmlns:a16="http://schemas.microsoft.com/office/drawing/2014/main" id="{600DE75D-0EC8-413B-9692-24648C78774D}"/>
            </a:ext>
          </a:extLst>
        </xdr:cNvPr>
        <xdr:cNvSpPr/>
      </xdr:nvSpPr>
      <xdr:spPr>
        <a:xfrm>
          <a:off x="26489026" y="74580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Visual Management</a:t>
          </a:r>
          <a:endParaRPr lang="en-US" sz="1100" b="1">
            <a:solidFill>
              <a:sysClr val="windowText" lastClr="000000"/>
            </a:solidFill>
          </a:endParaRPr>
        </a:p>
      </xdr:txBody>
    </xdr:sp>
    <xdr:clientData/>
  </xdr:twoCellAnchor>
  <xdr:twoCellAnchor>
    <xdr:from>
      <xdr:col>14</xdr:col>
      <xdr:colOff>238126</xdr:colOff>
      <xdr:row>31</xdr:row>
      <xdr:rowOff>180975</xdr:rowOff>
    </xdr:from>
    <xdr:to>
      <xdr:col>14</xdr:col>
      <xdr:colOff>2124076</xdr:colOff>
      <xdr:row>34</xdr:row>
      <xdr:rowOff>0</xdr:rowOff>
    </xdr:to>
    <xdr:sp macro="" textlink="">
      <xdr:nvSpPr>
        <xdr:cNvPr id="133" name="Rectangle: Rounded Corners 132">
          <a:extLst>
            <a:ext uri="{FF2B5EF4-FFF2-40B4-BE49-F238E27FC236}">
              <a16:creationId xmlns:a16="http://schemas.microsoft.com/office/drawing/2014/main" id="{32B3C0F8-F467-4216-AE0F-095E50EA5827}"/>
            </a:ext>
          </a:extLst>
        </xdr:cNvPr>
        <xdr:cNvSpPr/>
      </xdr:nvSpPr>
      <xdr:spPr>
        <a:xfrm>
          <a:off x="26489026" y="81153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Standard Work</a:t>
          </a:r>
          <a:endParaRPr lang="en-US" sz="1100" b="1">
            <a:solidFill>
              <a:sysClr val="windowText" lastClr="000000"/>
            </a:solidFill>
          </a:endParaRPr>
        </a:p>
      </xdr:txBody>
    </xdr:sp>
    <xdr:clientData/>
  </xdr:twoCellAnchor>
  <xdr:twoCellAnchor>
    <xdr:from>
      <xdr:col>14</xdr:col>
      <xdr:colOff>247651</xdr:colOff>
      <xdr:row>34</xdr:row>
      <xdr:rowOff>85725</xdr:rowOff>
    </xdr:from>
    <xdr:to>
      <xdr:col>14</xdr:col>
      <xdr:colOff>2133601</xdr:colOff>
      <xdr:row>36</xdr:row>
      <xdr:rowOff>152400</xdr:rowOff>
    </xdr:to>
    <xdr:sp macro="" textlink="">
      <xdr:nvSpPr>
        <xdr:cNvPr id="134" name="Rectangle: Rounded Corners 133">
          <a:extLst>
            <a:ext uri="{FF2B5EF4-FFF2-40B4-BE49-F238E27FC236}">
              <a16:creationId xmlns:a16="http://schemas.microsoft.com/office/drawing/2014/main" id="{8FCAB7E5-5DB0-4538-8C67-DB2A4D4862FB}"/>
            </a:ext>
          </a:extLst>
        </xdr:cNvPr>
        <xdr:cNvSpPr/>
      </xdr:nvSpPr>
      <xdr:spPr>
        <a:xfrm>
          <a:off x="26498551" y="87630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Leader Standard Work</a:t>
          </a:r>
          <a:endParaRPr lang="en-US" sz="1100" b="1">
            <a:solidFill>
              <a:sysClr val="windowText" lastClr="000000"/>
            </a:solidFill>
          </a:endParaRPr>
        </a:p>
      </xdr:txBody>
    </xdr:sp>
    <xdr:clientData/>
  </xdr:twoCellAnchor>
  <xdr:twoCellAnchor>
    <xdr:from>
      <xdr:col>14</xdr:col>
      <xdr:colOff>276226</xdr:colOff>
      <xdr:row>36</xdr:row>
      <xdr:rowOff>209550</xdr:rowOff>
    </xdr:from>
    <xdr:to>
      <xdr:col>14</xdr:col>
      <xdr:colOff>2162176</xdr:colOff>
      <xdr:row>39</xdr:row>
      <xdr:rowOff>28575</xdr:rowOff>
    </xdr:to>
    <xdr:sp macro="" textlink="">
      <xdr:nvSpPr>
        <xdr:cNvPr id="135" name="Rectangle: Rounded Corners 134">
          <a:extLst>
            <a:ext uri="{FF2B5EF4-FFF2-40B4-BE49-F238E27FC236}">
              <a16:creationId xmlns:a16="http://schemas.microsoft.com/office/drawing/2014/main" id="{189255C6-FDD4-4033-A672-39B66AB18219}"/>
            </a:ext>
          </a:extLst>
        </xdr:cNvPr>
        <xdr:cNvSpPr/>
      </xdr:nvSpPr>
      <xdr:spPr>
        <a:xfrm>
          <a:off x="26527126" y="93821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Master Lean Sensei Notes</a:t>
          </a:r>
        </a:p>
        <a:p>
          <a:pPr marL="0" marR="0" lvl="0" indent="0" algn="ctr" defTabSz="914400" rtl="0" eaLnBrk="1" fontAlgn="auto" latinLnBrk="0" hangingPunct="1">
            <a:lnSpc>
              <a:spcPct val="100000"/>
            </a:lnSpc>
            <a:spcBef>
              <a:spcPts val="0"/>
            </a:spcBef>
            <a:spcAft>
              <a:spcPts val="0"/>
            </a:spcAft>
            <a:buClrTx/>
            <a:buSzTx/>
            <a:buFontTx/>
            <a:buNone/>
            <a:tabLst/>
            <a:defRPr/>
          </a:pPr>
          <a:r>
            <a:rPr lang="en-US" sz="1100" b="0" i="0" u="none" strike="noStrike" cap="all">
              <a:solidFill>
                <a:schemeClr val="lt1"/>
              </a:solidFill>
              <a:effectLst/>
              <a:latin typeface="+mn-lt"/>
              <a:ea typeface="+mn-ea"/>
              <a:cs typeface="+mn-cs"/>
              <a:hlinkClick xmlns:r="http://schemas.openxmlformats.org/officeDocument/2006/relationships" r:id=""/>
            </a:rPr>
            <a:t>MEETING THE MASTERS</a:t>
          </a:r>
          <a:endParaRPr lang="en-US" sz="1100" b="0" i="0" cap="all">
            <a:solidFill>
              <a:schemeClr val="lt1"/>
            </a:solidFill>
            <a:effectLst/>
            <a:latin typeface="+mn-lt"/>
            <a:ea typeface="+mn-ea"/>
            <a:cs typeface="+mn-cs"/>
          </a:endParaRPr>
        </a:p>
        <a:p>
          <a:pPr algn="ctr"/>
          <a:endParaRPr lang="en-US" sz="1100" b="1">
            <a:solidFill>
              <a:sysClr val="windowText" lastClr="000000"/>
            </a:solidFill>
          </a:endParaRPr>
        </a:p>
      </xdr:txBody>
    </xdr:sp>
    <xdr:clientData/>
  </xdr:twoCellAnchor>
  <xdr:twoCellAnchor>
    <xdr:from>
      <xdr:col>14</xdr:col>
      <xdr:colOff>304801</xdr:colOff>
      <xdr:row>39</xdr:row>
      <xdr:rowOff>104775</xdr:rowOff>
    </xdr:from>
    <xdr:to>
      <xdr:col>14</xdr:col>
      <xdr:colOff>2190751</xdr:colOff>
      <xdr:row>41</xdr:row>
      <xdr:rowOff>171450</xdr:rowOff>
    </xdr:to>
    <xdr:sp macro="" textlink="">
      <xdr:nvSpPr>
        <xdr:cNvPr id="136" name="Rectangle: Rounded Corners 135">
          <a:extLst>
            <a:ext uri="{FF2B5EF4-FFF2-40B4-BE49-F238E27FC236}">
              <a16:creationId xmlns:a16="http://schemas.microsoft.com/office/drawing/2014/main" id="{D49439B7-E55D-4F13-A33B-4B558B5BC329}"/>
            </a:ext>
          </a:extLst>
        </xdr:cNvPr>
        <xdr:cNvSpPr/>
      </xdr:nvSpPr>
      <xdr:spPr>
        <a:xfrm>
          <a:off x="26555701" y="100203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SCRUM</a:t>
          </a:r>
          <a:endParaRPr lang="en-US" sz="1100" b="1">
            <a:solidFill>
              <a:sysClr val="windowText" lastClr="000000"/>
            </a:solidFill>
          </a:endParaRPr>
        </a:p>
      </xdr:txBody>
    </xdr:sp>
    <xdr:clientData/>
  </xdr:twoCellAnchor>
  <xdr:twoCellAnchor>
    <xdr:from>
      <xdr:col>14</xdr:col>
      <xdr:colOff>276226</xdr:colOff>
      <xdr:row>41</xdr:row>
      <xdr:rowOff>238125</xdr:rowOff>
    </xdr:from>
    <xdr:to>
      <xdr:col>14</xdr:col>
      <xdr:colOff>2162176</xdr:colOff>
      <xdr:row>44</xdr:row>
      <xdr:rowOff>57150</xdr:rowOff>
    </xdr:to>
    <xdr:sp macro="" textlink="">
      <xdr:nvSpPr>
        <xdr:cNvPr id="137" name="Rectangle: Rounded Corners 136">
          <a:extLst>
            <a:ext uri="{FF2B5EF4-FFF2-40B4-BE49-F238E27FC236}">
              <a16:creationId xmlns:a16="http://schemas.microsoft.com/office/drawing/2014/main" id="{05D0C7BF-5743-423B-981A-7D3F99D61C84}"/>
            </a:ext>
          </a:extLst>
        </xdr:cNvPr>
        <xdr:cNvSpPr/>
      </xdr:nvSpPr>
      <xdr:spPr>
        <a:xfrm>
          <a:off x="26527126" y="106489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Affinity Process</a:t>
          </a:r>
          <a:endParaRPr lang="en-US" sz="1100" b="1">
            <a:solidFill>
              <a:sysClr val="windowText" lastClr="000000"/>
            </a:solidFill>
          </a:endParaRPr>
        </a:p>
      </xdr:txBody>
    </xdr:sp>
    <xdr:clientData/>
  </xdr:twoCellAnchor>
  <xdr:twoCellAnchor>
    <xdr:from>
      <xdr:col>14</xdr:col>
      <xdr:colOff>285751</xdr:colOff>
      <xdr:row>44</xdr:row>
      <xdr:rowOff>95250</xdr:rowOff>
    </xdr:from>
    <xdr:to>
      <xdr:col>14</xdr:col>
      <xdr:colOff>2171701</xdr:colOff>
      <xdr:row>46</xdr:row>
      <xdr:rowOff>161925</xdr:rowOff>
    </xdr:to>
    <xdr:sp macro="" textlink="">
      <xdr:nvSpPr>
        <xdr:cNvPr id="138" name="Rectangle: Rounded Corners 137">
          <a:extLst>
            <a:ext uri="{FF2B5EF4-FFF2-40B4-BE49-F238E27FC236}">
              <a16:creationId xmlns:a16="http://schemas.microsoft.com/office/drawing/2014/main" id="{4D179BB0-171D-49C6-AF3C-DCCFC9B65F4A}"/>
            </a:ext>
          </a:extLst>
        </xdr:cNvPr>
        <xdr:cNvSpPr/>
      </xdr:nvSpPr>
      <xdr:spPr>
        <a:xfrm>
          <a:off x="26536651" y="112490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Poka Yoke</a:t>
          </a:r>
          <a:endParaRPr lang="en-US" sz="1100" b="1">
            <a:solidFill>
              <a:sysClr val="windowText" lastClr="000000"/>
            </a:solidFill>
          </a:endParaRPr>
        </a:p>
      </xdr:txBody>
    </xdr:sp>
    <xdr:clientData/>
  </xdr:twoCellAnchor>
  <xdr:twoCellAnchor>
    <xdr:from>
      <xdr:col>14</xdr:col>
      <xdr:colOff>285751</xdr:colOff>
      <xdr:row>46</xdr:row>
      <xdr:rowOff>238125</xdr:rowOff>
    </xdr:from>
    <xdr:to>
      <xdr:col>14</xdr:col>
      <xdr:colOff>2171701</xdr:colOff>
      <xdr:row>49</xdr:row>
      <xdr:rowOff>57150</xdr:rowOff>
    </xdr:to>
    <xdr:sp macro="" textlink="">
      <xdr:nvSpPr>
        <xdr:cNvPr id="139" name="Rectangle: Rounded Corners 138">
          <a:extLst>
            <a:ext uri="{FF2B5EF4-FFF2-40B4-BE49-F238E27FC236}">
              <a16:creationId xmlns:a16="http://schemas.microsoft.com/office/drawing/2014/main" id="{CE6FCE03-CB25-4E02-8757-8D2FAD45906C}"/>
            </a:ext>
          </a:extLst>
        </xdr:cNvPr>
        <xdr:cNvSpPr/>
      </xdr:nvSpPr>
      <xdr:spPr>
        <a:xfrm>
          <a:off x="26536651" y="118872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Problem Solving - 5Why - Fishbone Chart</a:t>
          </a:r>
          <a:endParaRPr lang="en-US" sz="1100" b="1">
            <a:solidFill>
              <a:sysClr val="windowText" lastClr="000000"/>
            </a:solidFill>
          </a:endParaRPr>
        </a:p>
      </xdr:txBody>
    </xdr:sp>
    <xdr:clientData/>
  </xdr:twoCellAnchor>
  <xdr:twoCellAnchor>
    <xdr:from>
      <xdr:col>14</xdr:col>
      <xdr:colOff>266701</xdr:colOff>
      <xdr:row>49</xdr:row>
      <xdr:rowOff>133350</xdr:rowOff>
    </xdr:from>
    <xdr:to>
      <xdr:col>14</xdr:col>
      <xdr:colOff>2152651</xdr:colOff>
      <xdr:row>51</xdr:row>
      <xdr:rowOff>200025</xdr:rowOff>
    </xdr:to>
    <xdr:sp macro="" textlink="">
      <xdr:nvSpPr>
        <xdr:cNvPr id="140" name="Rectangle: Rounded Corners 139">
          <a:extLst>
            <a:ext uri="{FF2B5EF4-FFF2-40B4-BE49-F238E27FC236}">
              <a16:creationId xmlns:a16="http://schemas.microsoft.com/office/drawing/2014/main" id="{EC25AC19-1214-4C18-A8C0-A8C029F4B2DB}"/>
            </a:ext>
          </a:extLst>
        </xdr:cNvPr>
        <xdr:cNvSpPr/>
      </xdr:nvSpPr>
      <xdr:spPr>
        <a:xfrm>
          <a:off x="26517601" y="125253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Problem Solving - 5Why - Fishbone Chart</a:t>
          </a:r>
          <a:endParaRPr lang="en-US" sz="1100" b="1">
            <a:solidFill>
              <a:sysClr val="windowText" lastClr="000000"/>
            </a:solidFill>
          </a:endParaRPr>
        </a:p>
      </xdr:txBody>
    </xdr:sp>
    <xdr:clientData/>
  </xdr:twoCellAnchor>
  <xdr:twoCellAnchor>
    <xdr:from>
      <xdr:col>14</xdr:col>
      <xdr:colOff>257176</xdr:colOff>
      <xdr:row>52</xdr:row>
      <xdr:rowOff>9525</xdr:rowOff>
    </xdr:from>
    <xdr:to>
      <xdr:col>14</xdr:col>
      <xdr:colOff>2143126</xdr:colOff>
      <xdr:row>54</xdr:row>
      <xdr:rowOff>190500</xdr:rowOff>
    </xdr:to>
    <xdr:sp macro="" textlink="">
      <xdr:nvSpPr>
        <xdr:cNvPr id="141" name="Rectangle: Rounded Corners 140">
          <a:extLst>
            <a:ext uri="{FF2B5EF4-FFF2-40B4-BE49-F238E27FC236}">
              <a16:creationId xmlns:a16="http://schemas.microsoft.com/office/drawing/2014/main" id="{3BED5FA1-E1C5-4B6C-8BD1-F5056EC6369E}"/>
            </a:ext>
          </a:extLst>
        </xdr:cNvPr>
        <xdr:cNvSpPr/>
      </xdr:nvSpPr>
      <xdr:spPr>
        <a:xfrm>
          <a:off x="28889326" y="13144500"/>
          <a:ext cx="1885950" cy="6762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Gemba Walks</a:t>
          </a:r>
        </a:p>
        <a:p>
          <a:pPr marL="0" marR="0" lvl="0" indent="0" algn="ctr" defTabSz="914400" rtl="0" eaLnBrk="1" fontAlgn="auto" latinLnBrk="0" hangingPunct="1">
            <a:lnSpc>
              <a:spcPct val="100000"/>
            </a:lnSpc>
            <a:spcBef>
              <a:spcPts val="0"/>
            </a:spcBef>
            <a:spcAft>
              <a:spcPts val="0"/>
            </a:spcAft>
            <a:buClrTx/>
            <a:buSzTx/>
            <a:buFontTx/>
            <a:buNone/>
            <a:tabLst/>
            <a:defRPr/>
          </a:pPr>
          <a:r>
            <a:rPr lang="en-US" sz="1100" b="0" i="0" u="none" strike="noStrike" cap="all">
              <a:solidFill>
                <a:schemeClr val="lt1"/>
              </a:solidFill>
              <a:effectLst/>
              <a:latin typeface="+mn-lt"/>
              <a:ea typeface="+mn-ea"/>
              <a:cs typeface="+mn-cs"/>
              <a:hlinkClick xmlns:r="http://schemas.openxmlformats.org/officeDocument/2006/relationships" r:id=""/>
            </a:rPr>
            <a:t>BY THE BOOK: HOW TO DO A GEMBA WALK</a:t>
          </a:r>
          <a:endParaRPr lang="en-US" sz="1100" b="0" i="0" cap="all">
            <a:solidFill>
              <a:schemeClr val="lt1"/>
            </a:solidFill>
            <a:effectLst/>
            <a:latin typeface="+mn-lt"/>
            <a:ea typeface="+mn-ea"/>
            <a:cs typeface="+mn-cs"/>
          </a:endParaRPr>
        </a:p>
        <a:p>
          <a:pPr algn="ctr"/>
          <a:endParaRPr lang="en-US" sz="1100" b="1">
            <a:solidFill>
              <a:sysClr val="windowText" lastClr="000000"/>
            </a:solidFill>
          </a:endParaRPr>
        </a:p>
      </xdr:txBody>
    </xdr:sp>
    <xdr:clientData/>
  </xdr:twoCellAnchor>
  <xdr:twoCellAnchor>
    <xdr:from>
      <xdr:col>14</xdr:col>
      <xdr:colOff>266701</xdr:colOff>
      <xdr:row>54</xdr:row>
      <xdr:rowOff>219075</xdr:rowOff>
    </xdr:from>
    <xdr:to>
      <xdr:col>14</xdr:col>
      <xdr:colOff>2152651</xdr:colOff>
      <xdr:row>57</xdr:row>
      <xdr:rowOff>38100</xdr:rowOff>
    </xdr:to>
    <xdr:sp macro="" textlink="">
      <xdr:nvSpPr>
        <xdr:cNvPr id="142" name="Rectangle: Rounded Corners 141">
          <a:extLst>
            <a:ext uri="{FF2B5EF4-FFF2-40B4-BE49-F238E27FC236}">
              <a16:creationId xmlns:a16="http://schemas.microsoft.com/office/drawing/2014/main" id="{B1EBDD94-9851-4BEF-AC2A-1362B5B78265}"/>
            </a:ext>
          </a:extLst>
        </xdr:cNvPr>
        <xdr:cNvSpPr/>
      </xdr:nvSpPr>
      <xdr:spPr>
        <a:xfrm>
          <a:off x="28898851" y="138493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Heijunka</a:t>
          </a:r>
          <a:endParaRPr lang="en-US" sz="1100" b="1">
            <a:solidFill>
              <a:sysClr val="windowText" lastClr="000000"/>
            </a:solidFill>
          </a:endParaRPr>
        </a:p>
      </xdr:txBody>
    </xdr:sp>
    <xdr:clientData/>
  </xdr:twoCellAnchor>
  <xdr:twoCellAnchor>
    <xdr:from>
      <xdr:col>14</xdr:col>
      <xdr:colOff>266701</xdr:colOff>
      <xdr:row>56</xdr:row>
      <xdr:rowOff>228600</xdr:rowOff>
    </xdr:from>
    <xdr:to>
      <xdr:col>14</xdr:col>
      <xdr:colOff>2152651</xdr:colOff>
      <xdr:row>59</xdr:row>
      <xdr:rowOff>47625</xdr:rowOff>
    </xdr:to>
    <xdr:sp macro="" textlink="">
      <xdr:nvSpPr>
        <xdr:cNvPr id="143" name="Rectangle: Rounded Corners 142">
          <a:extLst>
            <a:ext uri="{FF2B5EF4-FFF2-40B4-BE49-F238E27FC236}">
              <a16:creationId xmlns:a16="http://schemas.microsoft.com/office/drawing/2014/main" id="{B4DE3809-D8BC-4B53-A877-6C7A63F7261C}"/>
            </a:ext>
          </a:extLst>
        </xdr:cNvPr>
        <xdr:cNvSpPr/>
      </xdr:nvSpPr>
      <xdr:spPr>
        <a:xfrm>
          <a:off x="26517601" y="143541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Quality Stream Mapping</a:t>
          </a:r>
          <a:endParaRPr lang="en-US" sz="1100" b="1">
            <a:solidFill>
              <a:sysClr val="windowText" lastClr="000000"/>
            </a:solidFill>
          </a:endParaRPr>
        </a:p>
      </xdr:txBody>
    </xdr:sp>
    <xdr:clientData/>
  </xdr:twoCellAnchor>
  <xdr:twoCellAnchor>
    <xdr:from>
      <xdr:col>14</xdr:col>
      <xdr:colOff>285751</xdr:colOff>
      <xdr:row>59</xdr:row>
      <xdr:rowOff>104775</xdr:rowOff>
    </xdr:from>
    <xdr:to>
      <xdr:col>14</xdr:col>
      <xdr:colOff>2171701</xdr:colOff>
      <xdr:row>61</xdr:row>
      <xdr:rowOff>171450</xdr:rowOff>
    </xdr:to>
    <xdr:sp macro="" textlink="">
      <xdr:nvSpPr>
        <xdr:cNvPr id="144" name="Rectangle: Rounded Corners 143">
          <a:extLst>
            <a:ext uri="{FF2B5EF4-FFF2-40B4-BE49-F238E27FC236}">
              <a16:creationId xmlns:a16="http://schemas.microsoft.com/office/drawing/2014/main" id="{DDB15F1A-A6FD-457A-B359-7DD10922ACAE}"/>
            </a:ext>
          </a:extLst>
        </xdr:cNvPr>
        <xdr:cNvSpPr/>
      </xdr:nvSpPr>
      <xdr:spPr>
        <a:xfrm>
          <a:off x="26536651" y="149733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Playbook Creation</a:t>
          </a:r>
          <a:endParaRPr lang="en-US" sz="1100" b="1">
            <a:solidFill>
              <a:sysClr val="windowText" lastClr="000000"/>
            </a:solidFill>
          </a:endParaRPr>
        </a:p>
      </xdr:txBody>
    </xdr:sp>
    <xdr:clientData/>
  </xdr:twoCellAnchor>
  <xdr:twoCellAnchor>
    <xdr:from>
      <xdr:col>14</xdr:col>
      <xdr:colOff>247651</xdr:colOff>
      <xdr:row>62</xdr:row>
      <xdr:rowOff>19050</xdr:rowOff>
    </xdr:from>
    <xdr:to>
      <xdr:col>14</xdr:col>
      <xdr:colOff>2133601</xdr:colOff>
      <xdr:row>64</xdr:row>
      <xdr:rowOff>85725</xdr:rowOff>
    </xdr:to>
    <xdr:sp macro="" textlink="">
      <xdr:nvSpPr>
        <xdr:cNvPr id="145" name="Rectangle: Rounded Corners 144">
          <a:extLst>
            <a:ext uri="{FF2B5EF4-FFF2-40B4-BE49-F238E27FC236}">
              <a16:creationId xmlns:a16="http://schemas.microsoft.com/office/drawing/2014/main" id="{F96AEBD9-A51B-4D52-98E0-32FA59111CCA}"/>
            </a:ext>
          </a:extLst>
        </xdr:cNvPr>
        <xdr:cNvSpPr/>
      </xdr:nvSpPr>
      <xdr:spPr>
        <a:xfrm>
          <a:off x="26498551" y="156305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Design for Manufacturing</a:t>
          </a:r>
          <a:endParaRPr lang="en-US" sz="1100" b="1">
            <a:solidFill>
              <a:sysClr val="windowText" lastClr="000000"/>
            </a:solidFill>
          </a:endParaRPr>
        </a:p>
      </xdr:txBody>
    </xdr:sp>
    <xdr:clientData/>
  </xdr:twoCellAnchor>
  <xdr:twoCellAnchor>
    <xdr:from>
      <xdr:col>14</xdr:col>
      <xdr:colOff>257176</xdr:colOff>
      <xdr:row>64</xdr:row>
      <xdr:rowOff>161925</xdr:rowOff>
    </xdr:from>
    <xdr:to>
      <xdr:col>14</xdr:col>
      <xdr:colOff>2143126</xdr:colOff>
      <xdr:row>66</xdr:row>
      <xdr:rowOff>228600</xdr:rowOff>
    </xdr:to>
    <xdr:sp macro="" textlink="">
      <xdr:nvSpPr>
        <xdr:cNvPr id="146" name="Rectangle: Rounded Corners 145">
          <a:extLst>
            <a:ext uri="{FF2B5EF4-FFF2-40B4-BE49-F238E27FC236}">
              <a16:creationId xmlns:a16="http://schemas.microsoft.com/office/drawing/2014/main" id="{6E1FF3B9-39D2-4A14-80A7-A0C41ABE2FCA}"/>
            </a:ext>
          </a:extLst>
        </xdr:cNvPr>
        <xdr:cNvSpPr/>
      </xdr:nvSpPr>
      <xdr:spPr>
        <a:xfrm>
          <a:off x="26508076" y="162687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Reshoring - Total Cost of Ownership</a:t>
          </a:r>
          <a:endParaRPr lang="en-US" sz="1100" b="1">
            <a:solidFill>
              <a:sysClr val="windowText" lastClr="000000"/>
            </a:solidFill>
          </a:endParaRPr>
        </a:p>
      </xdr:txBody>
    </xdr:sp>
    <xdr:clientData/>
  </xdr:twoCellAnchor>
  <xdr:twoCellAnchor>
    <xdr:from>
      <xdr:col>14</xdr:col>
      <xdr:colOff>276226</xdr:colOff>
      <xdr:row>67</xdr:row>
      <xdr:rowOff>9525</xdr:rowOff>
    </xdr:from>
    <xdr:to>
      <xdr:col>14</xdr:col>
      <xdr:colOff>2162176</xdr:colOff>
      <xdr:row>69</xdr:row>
      <xdr:rowOff>76200</xdr:rowOff>
    </xdr:to>
    <xdr:sp macro="" textlink="">
      <xdr:nvSpPr>
        <xdr:cNvPr id="147" name="Rectangle: Rounded Corners 146">
          <a:extLst>
            <a:ext uri="{FF2B5EF4-FFF2-40B4-BE49-F238E27FC236}">
              <a16:creationId xmlns:a16="http://schemas.microsoft.com/office/drawing/2014/main" id="{665248E2-1D22-4F0B-8D85-7DDB4FDAEAD9}"/>
            </a:ext>
          </a:extLst>
        </xdr:cNvPr>
        <xdr:cNvSpPr/>
      </xdr:nvSpPr>
      <xdr:spPr>
        <a:xfrm>
          <a:off x="26527126" y="168592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Metrics that Matters</a:t>
          </a:r>
          <a:endParaRPr lang="en-US" sz="1100" b="1">
            <a:solidFill>
              <a:sysClr val="windowText" lastClr="000000"/>
            </a:solidFill>
          </a:endParaRPr>
        </a:p>
      </xdr:txBody>
    </xdr:sp>
    <xdr:clientData/>
  </xdr:twoCellAnchor>
  <xdr:twoCellAnchor>
    <xdr:from>
      <xdr:col>14</xdr:col>
      <xdr:colOff>266701</xdr:colOff>
      <xdr:row>69</xdr:row>
      <xdr:rowOff>190500</xdr:rowOff>
    </xdr:from>
    <xdr:to>
      <xdr:col>14</xdr:col>
      <xdr:colOff>2152651</xdr:colOff>
      <xdr:row>72</xdr:row>
      <xdr:rowOff>9525</xdr:rowOff>
    </xdr:to>
    <xdr:sp macro="" textlink="">
      <xdr:nvSpPr>
        <xdr:cNvPr id="148" name="Rectangle: Rounded Corners 147">
          <a:extLst>
            <a:ext uri="{FF2B5EF4-FFF2-40B4-BE49-F238E27FC236}">
              <a16:creationId xmlns:a16="http://schemas.microsoft.com/office/drawing/2014/main" id="{74A616D2-C737-4586-967E-95F4F83A3E8C}"/>
            </a:ext>
          </a:extLst>
        </xdr:cNvPr>
        <xdr:cNvSpPr/>
      </xdr:nvSpPr>
      <xdr:spPr>
        <a:xfrm>
          <a:off x="26517601" y="175355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Train the Trainer</a:t>
          </a:r>
          <a:endParaRPr lang="en-US" sz="1100" b="1">
            <a:solidFill>
              <a:sysClr val="windowText" lastClr="000000"/>
            </a:solidFill>
          </a:endParaRPr>
        </a:p>
      </xdr:txBody>
    </xdr:sp>
    <xdr:clientData/>
  </xdr:twoCellAnchor>
  <xdr:twoCellAnchor>
    <xdr:from>
      <xdr:col>14</xdr:col>
      <xdr:colOff>285751</xdr:colOff>
      <xdr:row>72</xdr:row>
      <xdr:rowOff>38100</xdr:rowOff>
    </xdr:from>
    <xdr:to>
      <xdr:col>14</xdr:col>
      <xdr:colOff>2171701</xdr:colOff>
      <xdr:row>74</xdr:row>
      <xdr:rowOff>104775</xdr:rowOff>
    </xdr:to>
    <xdr:sp macro="" textlink="">
      <xdr:nvSpPr>
        <xdr:cNvPr id="149" name="Rectangle: Rounded Corners 148">
          <a:extLst>
            <a:ext uri="{FF2B5EF4-FFF2-40B4-BE49-F238E27FC236}">
              <a16:creationId xmlns:a16="http://schemas.microsoft.com/office/drawing/2014/main" id="{55D64F89-2C90-4E34-AE5E-105C46329DA1}"/>
            </a:ext>
          </a:extLst>
        </xdr:cNvPr>
        <xdr:cNvSpPr/>
      </xdr:nvSpPr>
      <xdr:spPr>
        <a:xfrm>
          <a:off x="26536651" y="181260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Lean in Sales</a:t>
          </a:r>
          <a:endParaRPr lang="en-US" sz="1100" b="1">
            <a:solidFill>
              <a:sysClr val="windowText" lastClr="000000"/>
            </a:solidFill>
          </a:endParaRPr>
        </a:p>
      </xdr:txBody>
    </xdr:sp>
    <xdr:clientData/>
  </xdr:twoCellAnchor>
  <xdr:twoCellAnchor>
    <xdr:from>
      <xdr:col>14</xdr:col>
      <xdr:colOff>257176</xdr:colOff>
      <xdr:row>154</xdr:row>
      <xdr:rowOff>24245</xdr:rowOff>
    </xdr:from>
    <xdr:to>
      <xdr:col>14</xdr:col>
      <xdr:colOff>2143126</xdr:colOff>
      <xdr:row>161</xdr:row>
      <xdr:rowOff>51955</xdr:rowOff>
    </xdr:to>
    <xdr:sp macro="" textlink="">
      <xdr:nvSpPr>
        <xdr:cNvPr id="150" name="Rectangle: Rounded Corners 149">
          <a:extLst>
            <a:ext uri="{FF2B5EF4-FFF2-40B4-BE49-F238E27FC236}">
              <a16:creationId xmlns:a16="http://schemas.microsoft.com/office/drawing/2014/main" id="{23380791-57FC-4678-B07B-AF15AFB7F686}"/>
            </a:ext>
          </a:extLst>
        </xdr:cNvPr>
        <xdr:cNvSpPr/>
      </xdr:nvSpPr>
      <xdr:spPr>
        <a:xfrm>
          <a:off x="28988040" y="20823381"/>
          <a:ext cx="1885950" cy="13612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Kaizen Blitz</a:t>
          </a:r>
        </a:p>
        <a:p>
          <a:pPr marL="0" marR="0" lvl="0" indent="0" algn="ctr" defTabSz="914400" rtl="0" eaLnBrk="1" fontAlgn="auto" latinLnBrk="0" hangingPunct="1">
            <a:lnSpc>
              <a:spcPct val="100000"/>
            </a:lnSpc>
            <a:spcBef>
              <a:spcPts val="0"/>
            </a:spcBef>
            <a:spcAft>
              <a:spcPts val="0"/>
            </a:spcAft>
            <a:buClrTx/>
            <a:buSzTx/>
            <a:buFontTx/>
            <a:buNone/>
            <a:tabLst/>
            <a:defRPr/>
          </a:pPr>
          <a:r>
            <a:rPr lang="en-US" sz="1100" b="0" i="0" u="none" strike="noStrike" cap="all">
              <a:solidFill>
                <a:schemeClr val="lt1"/>
              </a:solidFill>
              <a:effectLst/>
              <a:latin typeface="+mn-lt"/>
              <a:ea typeface="+mn-ea"/>
              <a:cs typeface="+mn-cs"/>
              <a:hlinkClick xmlns:r="http://schemas.openxmlformats.org/officeDocument/2006/relationships" r:id=""/>
            </a:rPr>
            <a:t>KAIZEN BLITZ: READY, FIRE, AIM</a:t>
          </a:r>
          <a:endParaRPr lang="en-US" sz="1100" b="0" i="0" cap="all">
            <a:solidFill>
              <a:schemeClr val="lt1"/>
            </a:solidFill>
            <a:effectLst/>
            <a:latin typeface="+mn-lt"/>
            <a:ea typeface="+mn-ea"/>
            <a:cs typeface="+mn-cs"/>
          </a:endParaRPr>
        </a:p>
        <a:p>
          <a:pPr algn="ctr"/>
          <a:endParaRPr lang="en-US" sz="1100" b="1">
            <a:solidFill>
              <a:sysClr val="windowText" lastClr="000000"/>
            </a:solidFill>
          </a:endParaRPr>
        </a:p>
      </xdr:txBody>
    </xdr:sp>
    <xdr:clientData/>
  </xdr:twoCellAnchor>
  <xdr:twoCellAnchor>
    <xdr:from>
      <xdr:col>14</xdr:col>
      <xdr:colOff>257176</xdr:colOff>
      <xdr:row>146</xdr:row>
      <xdr:rowOff>104775</xdr:rowOff>
    </xdr:from>
    <xdr:to>
      <xdr:col>14</xdr:col>
      <xdr:colOff>2143126</xdr:colOff>
      <xdr:row>149</xdr:row>
      <xdr:rowOff>95250</xdr:rowOff>
    </xdr:to>
    <xdr:sp macro="" textlink="">
      <xdr:nvSpPr>
        <xdr:cNvPr id="151" name="Rectangle: Rounded Corners 150">
          <a:extLst>
            <a:ext uri="{FF2B5EF4-FFF2-40B4-BE49-F238E27FC236}">
              <a16:creationId xmlns:a16="http://schemas.microsoft.com/office/drawing/2014/main" id="{04F6021C-EE5F-4F93-AD34-CE8740B40BF3}"/>
            </a:ext>
          </a:extLst>
        </xdr:cNvPr>
        <xdr:cNvSpPr/>
      </xdr:nvSpPr>
      <xdr:spPr>
        <a:xfrm>
          <a:off x="26508076" y="197548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Project Management</a:t>
          </a:r>
          <a:endParaRPr lang="en-US" sz="1100" b="1">
            <a:solidFill>
              <a:sysClr val="windowText" lastClr="000000"/>
            </a:solidFill>
          </a:endParaRPr>
        </a:p>
      </xdr:txBody>
    </xdr:sp>
    <xdr:clientData/>
  </xdr:twoCellAnchor>
  <xdr:twoCellAnchor>
    <xdr:from>
      <xdr:col>14</xdr:col>
      <xdr:colOff>257176</xdr:colOff>
      <xdr:row>149</xdr:row>
      <xdr:rowOff>123825</xdr:rowOff>
    </xdr:from>
    <xdr:to>
      <xdr:col>14</xdr:col>
      <xdr:colOff>2143126</xdr:colOff>
      <xdr:row>152</xdr:row>
      <xdr:rowOff>114300</xdr:rowOff>
    </xdr:to>
    <xdr:sp macro="" textlink="">
      <xdr:nvSpPr>
        <xdr:cNvPr id="152" name="Rectangle: Rounded Corners 151">
          <a:extLst>
            <a:ext uri="{FF2B5EF4-FFF2-40B4-BE49-F238E27FC236}">
              <a16:creationId xmlns:a16="http://schemas.microsoft.com/office/drawing/2014/main" id="{FFF8995A-8190-488F-8000-C9A4BA0D5A66}"/>
            </a:ext>
          </a:extLst>
        </xdr:cNvPr>
        <xdr:cNvSpPr/>
      </xdr:nvSpPr>
      <xdr:spPr>
        <a:xfrm>
          <a:off x="26508076" y="203454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Cellular Manufacturing</a:t>
          </a:r>
          <a:endParaRPr lang="en-US" sz="1100" b="1">
            <a:solidFill>
              <a:sysClr val="windowText" lastClr="000000"/>
            </a:solidFill>
          </a:endParaRPr>
        </a:p>
      </xdr:txBody>
    </xdr:sp>
    <xdr:clientData/>
  </xdr:twoCellAnchor>
  <xdr:twoCellAnchor editAs="oneCell">
    <xdr:from>
      <xdr:col>1</xdr:col>
      <xdr:colOff>66675</xdr:colOff>
      <xdr:row>0</xdr:row>
      <xdr:rowOff>85725</xdr:rowOff>
    </xdr:from>
    <xdr:to>
      <xdr:col>1</xdr:col>
      <xdr:colOff>449962</xdr:colOff>
      <xdr:row>0</xdr:row>
      <xdr:rowOff>466725</xdr:rowOff>
    </xdr:to>
    <xdr:pic>
      <xdr:nvPicPr>
        <xdr:cNvPr id="213" name="Graphic 212" descr="House">
          <a:hlinkClick xmlns:r="http://schemas.openxmlformats.org/officeDocument/2006/relationships" r:id="rId1"/>
          <a:extLst>
            <a:ext uri="{FF2B5EF4-FFF2-40B4-BE49-F238E27FC236}">
              <a16:creationId xmlns:a16="http://schemas.microsoft.com/office/drawing/2014/main" id="{CDD99A8D-CADF-411E-A818-1DF2AC13BF9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0025" y="85725"/>
          <a:ext cx="383287" cy="381000"/>
        </a:xfrm>
        <a:prstGeom prst="rect">
          <a:avLst/>
        </a:prstGeom>
      </xdr:spPr>
    </xdr:pic>
    <xdr:clientData/>
  </xdr:twoCellAnchor>
  <xdr:twoCellAnchor>
    <xdr:from>
      <xdr:col>15</xdr:col>
      <xdr:colOff>26844</xdr:colOff>
      <xdr:row>34</xdr:row>
      <xdr:rowOff>131619</xdr:rowOff>
    </xdr:from>
    <xdr:to>
      <xdr:col>19</xdr:col>
      <xdr:colOff>492703</xdr:colOff>
      <xdr:row>36</xdr:row>
      <xdr:rowOff>193097</xdr:rowOff>
    </xdr:to>
    <xdr:sp macro="" textlink="">
      <xdr:nvSpPr>
        <xdr:cNvPr id="105" name="Rectangle: Rounded Corners 104">
          <a:extLst>
            <a:ext uri="{FF2B5EF4-FFF2-40B4-BE49-F238E27FC236}">
              <a16:creationId xmlns:a16="http://schemas.microsoft.com/office/drawing/2014/main" id="{111591DF-E552-4CC4-BFFB-3AEECF1F9A29}"/>
            </a:ext>
          </a:extLst>
        </xdr:cNvPr>
        <xdr:cNvSpPr/>
      </xdr:nvSpPr>
      <xdr:spPr>
        <a:xfrm>
          <a:off x="31147617" y="8652164"/>
          <a:ext cx="1885950" cy="5463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Lean 101</a:t>
          </a:r>
          <a:endParaRPr lang="en-US" sz="1100" b="1">
            <a:solidFill>
              <a:sysClr val="windowText" lastClr="000000"/>
            </a:solidFill>
          </a:endParaRPr>
        </a:p>
      </xdr:txBody>
    </xdr:sp>
    <xdr:clientData/>
  </xdr:twoCellAnchor>
  <xdr:twoCellAnchor>
    <xdr:from>
      <xdr:col>15</xdr:col>
      <xdr:colOff>75335</xdr:colOff>
      <xdr:row>37</xdr:row>
      <xdr:rowOff>6928</xdr:rowOff>
    </xdr:from>
    <xdr:to>
      <xdr:col>19</xdr:col>
      <xdr:colOff>541194</xdr:colOff>
      <xdr:row>39</xdr:row>
      <xdr:rowOff>68407</xdr:rowOff>
    </xdr:to>
    <xdr:sp macro="" textlink="">
      <xdr:nvSpPr>
        <xdr:cNvPr id="106" name="Rectangle: Rounded Corners 105">
          <a:extLst>
            <a:ext uri="{FF2B5EF4-FFF2-40B4-BE49-F238E27FC236}">
              <a16:creationId xmlns:a16="http://schemas.microsoft.com/office/drawing/2014/main" id="{7C10413B-C683-4012-A975-C8FB40B94596}"/>
            </a:ext>
          </a:extLst>
        </xdr:cNvPr>
        <xdr:cNvSpPr/>
      </xdr:nvSpPr>
      <xdr:spPr>
        <a:xfrm>
          <a:off x="31196108" y="9254837"/>
          <a:ext cx="1885950" cy="5463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A3</a:t>
          </a:r>
          <a:endParaRPr lang="en-US" sz="1100" b="1">
            <a:solidFill>
              <a:sysClr val="windowText" lastClr="000000"/>
            </a:solidFill>
          </a:endParaRPr>
        </a:p>
      </xdr:txBody>
    </xdr:sp>
    <xdr:clientData/>
  </xdr:twoCellAnchor>
  <xdr:twoCellAnchor>
    <xdr:from>
      <xdr:col>18</xdr:col>
      <xdr:colOff>48492</xdr:colOff>
      <xdr:row>1</xdr:row>
      <xdr:rowOff>165387</xdr:rowOff>
    </xdr:from>
    <xdr:to>
      <xdr:col>21</xdr:col>
      <xdr:colOff>211283</xdr:colOff>
      <xdr:row>2</xdr:row>
      <xdr:rowOff>225136</xdr:rowOff>
    </xdr:to>
    <xdr:sp macro="" textlink="">
      <xdr:nvSpPr>
        <xdr:cNvPr id="91" name="Rectangle: Rounded Corners 90">
          <a:hlinkClick xmlns:r="http://schemas.openxmlformats.org/officeDocument/2006/relationships" r:id="rId4"/>
          <a:extLst>
            <a:ext uri="{FF2B5EF4-FFF2-40B4-BE49-F238E27FC236}">
              <a16:creationId xmlns:a16="http://schemas.microsoft.com/office/drawing/2014/main" id="{D8AC4703-56A7-49F1-BCE9-7775B751E5E3}"/>
            </a:ext>
          </a:extLst>
        </xdr:cNvPr>
        <xdr:cNvSpPr/>
      </xdr:nvSpPr>
      <xdr:spPr>
        <a:xfrm>
          <a:off x="31983219" y="719569"/>
          <a:ext cx="1981200" cy="45806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u="sng">
              <a:solidFill>
                <a:srgbClr val="3333FF"/>
              </a:solidFill>
            </a:rPr>
            <a:t>5S - in the office</a:t>
          </a:r>
          <a:r>
            <a:rPr lang="en-US" sz="1100" b="1" u="sng" baseline="0">
              <a:solidFill>
                <a:srgbClr val="3333FF"/>
              </a:solidFill>
            </a:rPr>
            <a:t> Audit</a:t>
          </a:r>
          <a:endParaRPr lang="en-US" sz="1100" b="1" u="sng">
            <a:solidFill>
              <a:srgbClr val="3333FF"/>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1397000</xdr:colOff>
      <xdr:row>0</xdr:row>
      <xdr:rowOff>304800</xdr:rowOff>
    </xdr:from>
    <xdr:to>
      <xdr:col>0</xdr:col>
      <xdr:colOff>3644900</xdr:colOff>
      <xdr:row>3</xdr:row>
      <xdr:rowOff>25264</xdr:rowOff>
    </xdr:to>
    <xdr:pic>
      <xdr:nvPicPr>
        <xdr:cNvPr id="2" name="Picture 1">
          <a:extLst>
            <a:ext uri="{FF2B5EF4-FFF2-40B4-BE49-F238E27FC236}">
              <a16:creationId xmlns:a16="http://schemas.microsoft.com/office/drawing/2014/main" id="{84450D94-AC26-4554-B5AA-85FDDF203E9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97000" y="304800"/>
          <a:ext cx="2247900" cy="634864"/>
        </a:xfrm>
        <a:prstGeom prst="rect">
          <a:avLst/>
        </a:prstGeom>
      </xdr:spPr>
    </xdr:pic>
    <xdr:clientData/>
  </xdr:twoCellAnchor>
  <xdr:twoCellAnchor editAs="oneCell">
    <xdr:from>
      <xdr:col>0</xdr:col>
      <xdr:colOff>1397000</xdr:colOff>
      <xdr:row>0</xdr:row>
      <xdr:rowOff>304800</xdr:rowOff>
    </xdr:from>
    <xdr:to>
      <xdr:col>0</xdr:col>
      <xdr:colOff>3644900</xdr:colOff>
      <xdr:row>3</xdr:row>
      <xdr:rowOff>25264</xdr:rowOff>
    </xdr:to>
    <xdr:pic>
      <xdr:nvPicPr>
        <xdr:cNvPr id="3" name="Picture 2">
          <a:extLst>
            <a:ext uri="{FF2B5EF4-FFF2-40B4-BE49-F238E27FC236}">
              <a16:creationId xmlns:a16="http://schemas.microsoft.com/office/drawing/2014/main" id="{540559A9-6A9C-436D-9BB1-DD5C1C87490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97000" y="304800"/>
          <a:ext cx="2247900" cy="634864"/>
        </a:xfrm>
        <a:prstGeom prst="rect">
          <a:avLst/>
        </a:prstGeom>
      </xdr:spPr>
    </xdr:pic>
    <xdr:clientData/>
  </xdr:twoCellAnchor>
  <xdr:twoCellAnchor editAs="oneCell">
    <xdr:from>
      <xdr:col>0</xdr:col>
      <xdr:colOff>4962525</xdr:colOff>
      <xdr:row>0</xdr:row>
      <xdr:rowOff>247650</xdr:rowOff>
    </xdr:from>
    <xdr:to>
      <xdr:col>0</xdr:col>
      <xdr:colOff>5345812</xdr:colOff>
      <xdr:row>1</xdr:row>
      <xdr:rowOff>152400</xdr:rowOff>
    </xdr:to>
    <xdr:pic>
      <xdr:nvPicPr>
        <xdr:cNvPr id="4" name="Graphic 3" descr="House">
          <a:hlinkClick xmlns:r="http://schemas.openxmlformats.org/officeDocument/2006/relationships" r:id="rId2"/>
          <a:extLst>
            <a:ext uri="{FF2B5EF4-FFF2-40B4-BE49-F238E27FC236}">
              <a16:creationId xmlns:a16="http://schemas.microsoft.com/office/drawing/2014/main" id="{1E1E5A83-6945-4983-BFBF-C5566EA7978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r:embed="rId4"/>
            </a:ext>
          </a:extLst>
        </a:blip>
        <a:stretch>
          <a:fillRect/>
        </a:stretch>
      </xdr:blipFill>
      <xdr:spPr>
        <a:xfrm>
          <a:off x="4962525" y="247650"/>
          <a:ext cx="383287" cy="381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112060</xdr:colOff>
      <xdr:row>0</xdr:row>
      <xdr:rowOff>112059</xdr:rowOff>
    </xdr:from>
    <xdr:to>
      <xdr:col>0</xdr:col>
      <xdr:colOff>495347</xdr:colOff>
      <xdr:row>1</xdr:row>
      <xdr:rowOff>15494</xdr:rowOff>
    </xdr:to>
    <xdr:pic>
      <xdr:nvPicPr>
        <xdr:cNvPr id="2" name="Graphic 1" descr="House">
          <a:hlinkClick xmlns:r="http://schemas.openxmlformats.org/officeDocument/2006/relationships" r:id="rId1"/>
          <a:extLst>
            <a:ext uri="{FF2B5EF4-FFF2-40B4-BE49-F238E27FC236}">
              <a16:creationId xmlns:a16="http://schemas.microsoft.com/office/drawing/2014/main" id="{31DAC7F5-401C-4BC5-945E-4869C5ED0A2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12060" y="112059"/>
          <a:ext cx="383287" cy="385288"/>
        </a:xfrm>
        <a:prstGeom prst="rect">
          <a:avLst/>
        </a:prstGeom>
      </xdr:spPr>
    </xdr:pic>
    <xdr:clientData/>
  </xdr:twoCellAnchor>
  <xdr:twoCellAnchor>
    <xdr:from>
      <xdr:col>0</xdr:col>
      <xdr:colOff>168089</xdr:colOff>
      <xdr:row>0</xdr:row>
      <xdr:rowOff>440687</xdr:rowOff>
    </xdr:from>
    <xdr:to>
      <xdr:col>0</xdr:col>
      <xdr:colOff>425824</xdr:colOff>
      <xdr:row>334</xdr:row>
      <xdr:rowOff>0</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1805D7EB-C767-4157-92F1-C1888165E5E2}"/>
            </a:ext>
          </a:extLst>
        </xdr:cNvPr>
        <xdr:cNvSpPr/>
      </xdr:nvSpPr>
      <xdr:spPr>
        <a:xfrm>
          <a:off x="168089" y="440687"/>
          <a:ext cx="257735" cy="79221931"/>
        </a:xfrm>
        <a:prstGeom prst="rect">
          <a:avLst/>
        </a:prstGeom>
        <a:solidFill>
          <a:schemeClr val="accent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335</xdr:row>
      <xdr:rowOff>0</xdr:rowOff>
    </xdr:from>
    <xdr:to>
      <xdr:col>3</xdr:col>
      <xdr:colOff>1083725</xdr:colOff>
      <xdr:row>340</xdr:row>
      <xdr:rowOff>149773</xdr:rowOff>
    </xdr:to>
    <xdr:sp macro="" textlink="">
      <xdr:nvSpPr>
        <xdr:cNvPr id="4" name="Rectangle 3">
          <a:extLst>
            <a:ext uri="{FF2B5EF4-FFF2-40B4-BE49-F238E27FC236}">
              <a16:creationId xmlns:a16="http://schemas.microsoft.com/office/drawing/2014/main" id="{8E3AE37E-D3EB-4F45-8721-6902AF043091}"/>
            </a:ext>
          </a:extLst>
        </xdr:cNvPr>
        <xdr:cNvSpPr/>
      </xdr:nvSpPr>
      <xdr:spPr>
        <a:xfrm>
          <a:off x="0" y="80077235"/>
          <a:ext cx="2125872" cy="110227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2023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117725</xdr:colOff>
      <xdr:row>0</xdr:row>
      <xdr:rowOff>132945</xdr:rowOff>
    </xdr:from>
    <xdr:to>
      <xdr:col>2</xdr:col>
      <xdr:colOff>10702</xdr:colOff>
      <xdr:row>2</xdr:row>
      <xdr:rowOff>23368</xdr:rowOff>
    </xdr:to>
    <xdr:pic>
      <xdr:nvPicPr>
        <xdr:cNvPr id="2" name="Graphic 1" descr="House">
          <a:hlinkClick xmlns:r="http://schemas.openxmlformats.org/officeDocument/2006/relationships" r:id="rId1"/>
          <a:extLst>
            <a:ext uri="{FF2B5EF4-FFF2-40B4-BE49-F238E27FC236}">
              <a16:creationId xmlns:a16="http://schemas.microsoft.com/office/drawing/2014/main" id="{62E306B1-83F2-4536-85AB-CBD95700776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17725" y="132945"/>
          <a:ext cx="428089" cy="425535"/>
        </a:xfrm>
        <a:prstGeom prst="rect">
          <a:avLst/>
        </a:prstGeom>
      </xdr:spPr>
    </xdr:pic>
    <xdr:clientData/>
  </xdr:twoCellAnchor>
  <xdr:twoCellAnchor editAs="oneCell">
    <xdr:from>
      <xdr:col>0</xdr:col>
      <xdr:colOff>10703</xdr:colOff>
      <xdr:row>15</xdr:row>
      <xdr:rowOff>64214</xdr:rowOff>
    </xdr:from>
    <xdr:to>
      <xdr:col>9</xdr:col>
      <xdr:colOff>30155</xdr:colOff>
      <xdr:row>39</xdr:row>
      <xdr:rowOff>42809</xdr:rowOff>
    </xdr:to>
    <xdr:pic>
      <xdr:nvPicPr>
        <xdr:cNvPr id="3" name="Picture 2">
          <a:extLst>
            <a:ext uri="{FF2B5EF4-FFF2-40B4-BE49-F238E27FC236}">
              <a16:creationId xmlns:a16="http://schemas.microsoft.com/office/drawing/2014/main" id="{A1685A7E-22EE-4D0D-96D1-08A33760038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10703" y="10680843"/>
          <a:ext cx="3893665" cy="3831404"/>
        </a:xfrm>
        <a:prstGeom prst="rect">
          <a:avLst/>
        </a:prstGeom>
        <a:ln>
          <a:solidFill>
            <a:schemeClr val="tx1"/>
          </a:solid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117725</xdr:colOff>
      <xdr:row>0</xdr:row>
      <xdr:rowOff>132945</xdr:rowOff>
    </xdr:from>
    <xdr:to>
      <xdr:col>2</xdr:col>
      <xdr:colOff>10702</xdr:colOff>
      <xdr:row>2</xdr:row>
      <xdr:rowOff>23368</xdr:rowOff>
    </xdr:to>
    <xdr:pic>
      <xdr:nvPicPr>
        <xdr:cNvPr id="2" name="Graphic 1" descr="House">
          <a:hlinkClick xmlns:r="http://schemas.openxmlformats.org/officeDocument/2006/relationships" r:id="rId1"/>
          <a:extLst>
            <a:ext uri="{FF2B5EF4-FFF2-40B4-BE49-F238E27FC236}">
              <a16:creationId xmlns:a16="http://schemas.microsoft.com/office/drawing/2014/main" id="{65176F2B-435B-4CDD-A705-EEA60799157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17725" y="132945"/>
          <a:ext cx="426377" cy="42382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117725</xdr:colOff>
      <xdr:row>0</xdr:row>
      <xdr:rowOff>132945</xdr:rowOff>
    </xdr:from>
    <xdr:to>
      <xdr:col>2</xdr:col>
      <xdr:colOff>10702</xdr:colOff>
      <xdr:row>2</xdr:row>
      <xdr:rowOff>48768</xdr:rowOff>
    </xdr:to>
    <xdr:pic>
      <xdr:nvPicPr>
        <xdr:cNvPr id="3" name="Graphic 2" descr="House">
          <a:hlinkClick xmlns:r="http://schemas.openxmlformats.org/officeDocument/2006/relationships" r:id="rId1"/>
          <a:extLst>
            <a:ext uri="{FF2B5EF4-FFF2-40B4-BE49-F238E27FC236}">
              <a16:creationId xmlns:a16="http://schemas.microsoft.com/office/drawing/2014/main" id="{9EEF39E8-0970-6843-B16C-E87FE8CA66B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17725" y="132945"/>
          <a:ext cx="502577" cy="43652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117725</xdr:colOff>
      <xdr:row>0</xdr:row>
      <xdr:rowOff>132945</xdr:rowOff>
    </xdr:from>
    <xdr:to>
      <xdr:col>2</xdr:col>
      <xdr:colOff>10702</xdr:colOff>
      <xdr:row>2</xdr:row>
      <xdr:rowOff>23368</xdr:rowOff>
    </xdr:to>
    <xdr:pic>
      <xdr:nvPicPr>
        <xdr:cNvPr id="2" name="Graphic 1" descr="House">
          <a:hlinkClick xmlns:r="http://schemas.openxmlformats.org/officeDocument/2006/relationships" r:id="rId1"/>
          <a:extLst>
            <a:ext uri="{FF2B5EF4-FFF2-40B4-BE49-F238E27FC236}">
              <a16:creationId xmlns:a16="http://schemas.microsoft.com/office/drawing/2014/main" id="{E2615F98-7264-4025-9055-43278410E49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17725" y="132945"/>
          <a:ext cx="426377" cy="423823"/>
        </a:xfrm>
        <a:prstGeom prst="rect">
          <a:avLst/>
        </a:prstGeom>
      </xdr:spPr>
    </xdr:pic>
    <xdr:clientData/>
  </xdr:twoCellAnchor>
  <xdr:twoCellAnchor editAs="oneCell">
    <xdr:from>
      <xdr:col>0</xdr:col>
      <xdr:colOff>117725</xdr:colOff>
      <xdr:row>0</xdr:row>
      <xdr:rowOff>132945</xdr:rowOff>
    </xdr:from>
    <xdr:to>
      <xdr:col>2</xdr:col>
      <xdr:colOff>10702</xdr:colOff>
      <xdr:row>2</xdr:row>
      <xdr:rowOff>23368</xdr:rowOff>
    </xdr:to>
    <xdr:pic>
      <xdr:nvPicPr>
        <xdr:cNvPr id="3" name="Graphic 2" descr="House">
          <a:hlinkClick xmlns:r="http://schemas.openxmlformats.org/officeDocument/2006/relationships" r:id="rId1"/>
          <a:extLst>
            <a:ext uri="{FF2B5EF4-FFF2-40B4-BE49-F238E27FC236}">
              <a16:creationId xmlns:a16="http://schemas.microsoft.com/office/drawing/2014/main" id="{E69CD5A9-643D-4021-8F38-5606C1251BE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17725" y="132945"/>
          <a:ext cx="426377" cy="42382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377776</xdr:colOff>
      <xdr:row>0</xdr:row>
      <xdr:rowOff>375489</xdr:rowOff>
    </xdr:to>
    <xdr:pic>
      <xdr:nvPicPr>
        <xdr:cNvPr id="2" name="Graphic 1" descr="House">
          <a:hlinkClick xmlns:r="http://schemas.openxmlformats.org/officeDocument/2006/relationships" r:id="rId1"/>
          <a:extLst>
            <a:ext uri="{FF2B5EF4-FFF2-40B4-BE49-F238E27FC236}">
              <a16:creationId xmlns:a16="http://schemas.microsoft.com/office/drawing/2014/main" id="{FEA23A08-8145-4C82-9019-56271D18BE4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0" y="0"/>
          <a:ext cx="377776" cy="3754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720271</xdr:colOff>
      <xdr:row>23</xdr:row>
      <xdr:rowOff>72571</xdr:rowOff>
    </xdr:from>
    <xdr:to>
      <xdr:col>6</xdr:col>
      <xdr:colOff>326571</xdr:colOff>
      <xdr:row>24</xdr:row>
      <xdr:rowOff>2162391</xdr:rowOff>
    </xdr:to>
    <xdr:pic>
      <xdr:nvPicPr>
        <xdr:cNvPr id="2" name="Picture 1">
          <a:extLst>
            <a:ext uri="{FF2B5EF4-FFF2-40B4-BE49-F238E27FC236}">
              <a16:creationId xmlns:a16="http://schemas.microsoft.com/office/drawing/2014/main" id="{A4FD7BC9-81B1-4778-B0F8-876E7996853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20271" y="17989096"/>
          <a:ext cx="4578350" cy="3518570"/>
        </a:xfrm>
        <a:prstGeom prst="rect">
          <a:avLst/>
        </a:prstGeom>
      </xdr:spPr>
    </xdr:pic>
    <xdr:clientData/>
  </xdr:twoCellAnchor>
  <xdr:twoCellAnchor editAs="oneCell">
    <xdr:from>
      <xdr:col>6</xdr:col>
      <xdr:colOff>76200</xdr:colOff>
      <xdr:row>0</xdr:row>
      <xdr:rowOff>0</xdr:rowOff>
    </xdr:from>
    <xdr:to>
      <xdr:col>6</xdr:col>
      <xdr:colOff>459487</xdr:colOff>
      <xdr:row>0</xdr:row>
      <xdr:rowOff>381000</xdr:rowOff>
    </xdr:to>
    <xdr:pic>
      <xdr:nvPicPr>
        <xdr:cNvPr id="4" name="Graphic 3" descr="House">
          <a:hlinkClick xmlns:r="http://schemas.openxmlformats.org/officeDocument/2006/relationships" r:id="rId2"/>
          <a:extLst>
            <a:ext uri="{FF2B5EF4-FFF2-40B4-BE49-F238E27FC236}">
              <a16:creationId xmlns:a16="http://schemas.microsoft.com/office/drawing/2014/main" id="{EDABED5C-27B1-412F-8B0D-CC18CAB3FCD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r:embed="rId4"/>
            </a:ext>
          </a:extLst>
        </a:blip>
        <a:stretch>
          <a:fillRect/>
        </a:stretch>
      </xdr:blipFill>
      <xdr:spPr>
        <a:xfrm>
          <a:off x="5276850" y="0"/>
          <a:ext cx="383287" cy="381000"/>
        </a:xfrm>
        <a:prstGeom prst="rect">
          <a:avLst/>
        </a:prstGeom>
      </xdr:spPr>
    </xdr:pic>
    <xdr:clientData/>
  </xdr:twoCellAnchor>
  <xdr:twoCellAnchor>
    <xdr:from>
      <xdr:col>0</xdr:col>
      <xdr:colOff>0</xdr:colOff>
      <xdr:row>39</xdr:row>
      <xdr:rowOff>0</xdr:rowOff>
    </xdr:from>
    <xdr:to>
      <xdr:col>2</xdr:col>
      <xdr:colOff>487572</xdr:colOff>
      <xdr:row>44</xdr:row>
      <xdr:rowOff>54523</xdr:rowOff>
    </xdr:to>
    <xdr:sp macro="" textlink="">
      <xdr:nvSpPr>
        <xdr:cNvPr id="3" name="Rectangle 2">
          <a:extLst>
            <a:ext uri="{FF2B5EF4-FFF2-40B4-BE49-F238E27FC236}">
              <a16:creationId xmlns:a16="http://schemas.microsoft.com/office/drawing/2014/main" id="{ED527061-0A3F-4B69-BCB0-839554DEA1D6}"/>
            </a:ext>
          </a:extLst>
        </xdr:cNvPr>
        <xdr:cNvSpPr/>
      </xdr:nvSpPr>
      <xdr:spPr>
        <a:xfrm>
          <a:off x="0" y="37204650"/>
          <a:ext cx="2125872" cy="110227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2023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5375449</xdr:colOff>
      <xdr:row>0</xdr:row>
      <xdr:rowOff>167368</xdr:rowOff>
    </xdr:from>
    <xdr:to>
      <xdr:col>4</xdr:col>
      <xdr:colOff>7429501</xdr:colOff>
      <xdr:row>0</xdr:row>
      <xdr:rowOff>720947</xdr:rowOff>
    </xdr:to>
    <xdr:pic>
      <xdr:nvPicPr>
        <xdr:cNvPr id="2" name="Picture 1">
          <a:extLst>
            <a:ext uri="{FF2B5EF4-FFF2-40B4-BE49-F238E27FC236}">
              <a16:creationId xmlns:a16="http://schemas.microsoft.com/office/drawing/2014/main" id="{31F30681-28D4-4AD1-B90C-6F0BF482FD6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42549" y="167368"/>
          <a:ext cx="2054052" cy="538339"/>
        </a:xfrm>
        <a:prstGeom prst="rect">
          <a:avLst/>
        </a:prstGeom>
      </xdr:spPr>
    </xdr:pic>
    <xdr:clientData/>
  </xdr:twoCellAnchor>
  <xdr:twoCellAnchor>
    <xdr:from>
      <xdr:col>0</xdr:col>
      <xdr:colOff>38100</xdr:colOff>
      <xdr:row>458</xdr:row>
      <xdr:rowOff>19050</xdr:rowOff>
    </xdr:from>
    <xdr:to>
      <xdr:col>3</xdr:col>
      <xdr:colOff>581593</xdr:colOff>
      <xdr:row>460</xdr:row>
      <xdr:rowOff>45920</xdr:rowOff>
    </xdr:to>
    <xdr:sp macro="" textlink="">
      <xdr:nvSpPr>
        <xdr:cNvPr id="3" name="Rectangle 2">
          <a:extLst>
            <a:ext uri="{FF2B5EF4-FFF2-40B4-BE49-F238E27FC236}">
              <a16:creationId xmlns:a16="http://schemas.microsoft.com/office/drawing/2014/main" id="{3D11684B-C7EF-494E-AAC8-68B9754C4B49}"/>
            </a:ext>
          </a:extLst>
        </xdr:cNvPr>
        <xdr:cNvSpPr/>
      </xdr:nvSpPr>
      <xdr:spPr>
        <a:xfrm>
          <a:off x="38100" y="236934375"/>
          <a:ext cx="2134168" cy="10936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2023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twoCellAnchor editAs="oneCell">
    <xdr:from>
      <xdr:col>0</xdr:col>
      <xdr:colOff>82113</xdr:colOff>
      <xdr:row>0</xdr:row>
      <xdr:rowOff>32845</xdr:rowOff>
    </xdr:from>
    <xdr:to>
      <xdr:col>0</xdr:col>
      <xdr:colOff>461590</xdr:colOff>
      <xdr:row>0</xdr:row>
      <xdr:rowOff>415750</xdr:rowOff>
    </xdr:to>
    <xdr:pic>
      <xdr:nvPicPr>
        <xdr:cNvPr id="4" name="Graphic 3" descr="House">
          <a:hlinkClick xmlns:r="http://schemas.openxmlformats.org/officeDocument/2006/relationships" r:id="rId2"/>
          <a:extLst>
            <a:ext uri="{FF2B5EF4-FFF2-40B4-BE49-F238E27FC236}">
              <a16:creationId xmlns:a16="http://schemas.microsoft.com/office/drawing/2014/main" id="{3FE132DF-E2D6-4FCB-82C0-AF298370BF5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r:embed="rId4"/>
            </a:ext>
          </a:extLst>
        </a:blip>
        <a:stretch>
          <a:fillRect/>
        </a:stretch>
      </xdr:blipFill>
      <xdr:spPr>
        <a:xfrm>
          <a:off x="82113" y="32845"/>
          <a:ext cx="383287" cy="381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47624</xdr:colOff>
      <xdr:row>2</xdr:row>
      <xdr:rowOff>76200</xdr:rowOff>
    </xdr:from>
    <xdr:to>
      <xdr:col>2</xdr:col>
      <xdr:colOff>0</xdr:colOff>
      <xdr:row>2</xdr:row>
      <xdr:rowOff>754380</xdr:rowOff>
    </xdr:to>
    <xdr:pic>
      <xdr:nvPicPr>
        <xdr:cNvPr id="2" name="Picture 1">
          <a:extLst>
            <a:ext uri="{FF2B5EF4-FFF2-40B4-BE49-F238E27FC236}">
              <a16:creationId xmlns:a16="http://schemas.microsoft.com/office/drawing/2014/main" id="{5D23DB76-82D6-4368-99A8-7D817572651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624" y="857250"/>
          <a:ext cx="1304926" cy="676275"/>
        </a:xfrm>
        <a:prstGeom prst="rect">
          <a:avLst/>
        </a:prstGeom>
      </xdr:spPr>
    </xdr:pic>
    <xdr:clientData/>
  </xdr:twoCellAnchor>
  <xdr:twoCellAnchor>
    <xdr:from>
      <xdr:col>0</xdr:col>
      <xdr:colOff>0</xdr:colOff>
      <xdr:row>460</xdr:row>
      <xdr:rowOff>60960</xdr:rowOff>
    </xdr:from>
    <xdr:to>
      <xdr:col>4</xdr:col>
      <xdr:colOff>79813</xdr:colOff>
      <xdr:row>465</xdr:row>
      <xdr:rowOff>140835</xdr:rowOff>
    </xdr:to>
    <xdr:sp macro="" textlink="">
      <xdr:nvSpPr>
        <xdr:cNvPr id="4" name="Rectangle 3">
          <a:extLst>
            <a:ext uri="{FF2B5EF4-FFF2-40B4-BE49-F238E27FC236}">
              <a16:creationId xmlns:a16="http://schemas.microsoft.com/office/drawing/2014/main" id="{60743197-D10A-48AB-A980-4943DDD5DE0F}"/>
            </a:ext>
          </a:extLst>
        </xdr:cNvPr>
        <xdr:cNvSpPr/>
      </xdr:nvSpPr>
      <xdr:spPr>
        <a:xfrm>
          <a:off x="0" y="98092260"/>
          <a:ext cx="2137213" cy="10704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©2023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57150</xdr:rowOff>
    </xdr:from>
    <xdr:to>
      <xdr:col>4</xdr:col>
      <xdr:colOff>383287</xdr:colOff>
      <xdr:row>2</xdr:row>
      <xdr:rowOff>47625</xdr:rowOff>
    </xdr:to>
    <xdr:pic>
      <xdr:nvPicPr>
        <xdr:cNvPr id="2" name="Graphic 1" descr="House">
          <a:hlinkClick xmlns:r="http://schemas.openxmlformats.org/officeDocument/2006/relationships" r:id="rId1"/>
          <a:extLst>
            <a:ext uri="{FF2B5EF4-FFF2-40B4-BE49-F238E27FC236}">
              <a16:creationId xmlns:a16="http://schemas.microsoft.com/office/drawing/2014/main" id="{20B5CA3C-DD52-4ECF-BEA3-C2CF138BA23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5657850" y="57150"/>
          <a:ext cx="383287" cy="381000"/>
        </a:xfrm>
        <a:prstGeom prst="rect">
          <a:avLst/>
        </a:prstGeom>
      </xdr:spPr>
    </xdr:pic>
    <xdr:clientData/>
  </xdr:twoCellAnchor>
  <xdr:twoCellAnchor>
    <xdr:from>
      <xdr:col>0</xdr:col>
      <xdr:colOff>0</xdr:colOff>
      <xdr:row>82</xdr:row>
      <xdr:rowOff>10027</xdr:rowOff>
    </xdr:from>
    <xdr:to>
      <xdr:col>1</xdr:col>
      <xdr:colOff>332941</xdr:colOff>
      <xdr:row>87</xdr:row>
      <xdr:rowOff>138692</xdr:rowOff>
    </xdr:to>
    <xdr:sp macro="" textlink="">
      <xdr:nvSpPr>
        <xdr:cNvPr id="3" name="Rectangle 2">
          <a:extLst>
            <a:ext uri="{FF2B5EF4-FFF2-40B4-BE49-F238E27FC236}">
              <a16:creationId xmlns:a16="http://schemas.microsoft.com/office/drawing/2014/main" id="{0C857A59-0E99-43D9-843B-BFD4804E844F}"/>
            </a:ext>
          </a:extLst>
        </xdr:cNvPr>
        <xdr:cNvSpPr/>
      </xdr:nvSpPr>
      <xdr:spPr>
        <a:xfrm>
          <a:off x="0" y="16613606"/>
          <a:ext cx="2157730" cy="10811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2023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142875</xdr:colOff>
      <xdr:row>6</xdr:row>
      <xdr:rowOff>142875</xdr:rowOff>
    </xdr:from>
    <xdr:to>
      <xdr:col>15</xdr:col>
      <xdr:colOff>2124075</xdr:colOff>
      <xdr:row>8</xdr:row>
      <xdr:rowOff>142875</xdr:rowOff>
    </xdr:to>
    <xdr:sp macro="" textlink="">
      <xdr:nvSpPr>
        <xdr:cNvPr id="2" name="Rectangle: Rounded Corners 1">
          <a:extLst>
            <a:ext uri="{FF2B5EF4-FFF2-40B4-BE49-F238E27FC236}">
              <a16:creationId xmlns:a16="http://schemas.microsoft.com/office/drawing/2014/main" id="{4400AD4A-20B0-4348-8BF9-55C20E7583AD}"/>
            </a:ext>
          </a:extLst>
        </xdr:cNvPr>
        <xdr:cNvSpPr/>
      </xdr:nvSpPr>
      <xdr:spPr>
        <a:xfrm>
          <a:off x="28775025" y="222885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Kanban</a:t>
          </a:r>
          <a:endParaRPr lang="en-US" sz="1100" b="1">
            <a:solidFill>
              <a:sysClr val="windowText" lastClr="000000"/>
            </a:solidFill>
          </a:endParaRPr>
        </a:p>
      </xdr:txBody>
    </xdr:sp>
    <xdr:clientData/>
  </xdr:twoCellAnchor>
  <xdr:twoCellAnchor>
    <xdr:from>
      <xdr:col>15</xdr:col>
      <xdr:colOff>161925</xdr:colOff>
      <xdr:row>4</xdr:row>
      <xdr:rowOff>85725</xdr:rowOff>
    </xdr:from>
    <xdr:to>
      <xdr:col>15</xdr:col>
      <xdr:colOff>2143125</xdr:colOff>
      <xdr:row>6</xdr:row>
      <xdr:rowOff>85725</xdr:rowOff>
    </xdr:to>
    <xdr:sp macro="" textlink="">
      <xdr:nvSpPr>
        <xdr:cNvPr id="3" name="Rectangle: Rounded Corners 2">
          <a:extLst>
            <a:ext uri="{FF2B5EF4-FFF2-40B4-BE49-F238E27FC236}">
              <a16:creationId xmlns:a16="http://schemas.microsoft.com/office/drawing/2014/main" id="{6943DC03-2790-48EE-A64B-62DABB5D1569}"/>
            </a:ext>
          </a:extLst>
        </xdr:cNvPr>
        <xdr:cNvSpPr/>
      </xdr:nvSpPr>
      <xdr:spPr>
        <a:xfrm>
          <a:off x="28794075" y="167640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Rattlesnake Hunting</a:t>
          </a:r>
          <a:endParaRPr lang="en-US" sz="1100" b="1">
            <a:solidFill>
              <a:sysClr val="windowText" lastClr="000000"/>
            </a:solidFill>
          </a:endParaRPr>
        </a:p>
      </xdr:txBody>
    </xdr:sp>
    <xdr:clientData/>
  </xdr:twoCellAnchor>
  <xdr:twoCellAnchor>
    <xdr:from>
      <xdr:col>15</xdr:col>
      <xdr:colOff>142875</xdr:colOff>
      <xdr:row>8</xdr:row>
      <xdr:rowOff>180975</xdr:rowOff>
    </xdr:from>
    <xdr:to>
      <xdr:col>15</xdr:col>
      <xdr:colOff>2124075</xdr:colOff>
      <xdr:row>10</xdr:row>
      <xdr:rowOff>180975</xdr:rowOff>
    </xdr:to>
    <xdr:sp macro="" textlink="">
      <xdr:nvSpPr>
        <xdr:cNvPr id="4" name="Rectangle: Rounded Corners 3">
          <a:extLst>
            <a:ext uri="{FF2B5EF4-FFF2-40B4-BE49-F238E27FC236}">
              <a16:creationId xmlns:a16="http://schemas.microsoft.com/office/drawing/2014/main" id="{1AB330E0-C21B-43AF-BCE3-7C3927859292}"/>
            </a:ext>
          </a:extLst>
        </xdr:cNvPr>
        <xdr:cNvSpPr/>
      </xdr:nvSpPr>
      <xdr:spPr>
        <a:xfrm>
          <a:off x="28775025" y="2762250"/>
          <a:ext cx="19812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Kata</a:t>
          </a:r>
          <a:endParaRPr lang="en-US" sz="1100" b="1">
            <a:solidFill>
              <a:sysClr val="windowText" lastClr="000000"/>
            </a:solidFill>
          </a:endParaRPr>
        </a:p>
      </xdr:txBody>
    </xdr:sp>
    <xdr:clientData/>
  </xdr:twoCellAnchor>
  <xdr:twoCellAnchor>
    <xdr:from>
      <xdr:col>15</xdr:col>
      <xdr:colOff>190501</xdr:colOff>
      <xdr:row>10</xdr:row>
      <xdr:rowOff>209550</xdr:rowOff>
    </xdr:from>
    <xdr:to>
      <xdr:col>15</xdr:col>
      <xdr:colOff>2076451</xdr:colOff>
      <xdr:row>14</xdr:row>
      <xdr:rowOff>0</xdr:rowOff>
    </xdr:to>
    <xdr:sp macro="" textlink="">
      <xdr:nvSpPr>
        <xdr:cNvPr id="5" name="Rectangle: Rounded Corners 4">
          <a:extLst>
            <a:ext uri="{FF2B5EF4-FFF2-40B4-BE49-F238E27FC236}">
              <a16:creationId xmlns:a16="http://schemas.microsoft.com/office/drawing/2014/main" id="{6ED6C3D5-AFC5-47D4-8EE5-CBD16AE31916}"/>
            </a:ext>
          </a:extLst>
        </xdr:cNvPr>
        <xdr:cNvSpPr/>
      </xdr:nvSpPr>
      <xdr:spPr>
        <a:xfrm>
          <a:off x="28822651" y="3286125"/>
          <a:ext cx="1885950" cy="7810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TPM</a:t>
          </a:r>
        </a:p>
        <a:p>
          <a:pPr algn="ctr"/>
          <a:r>
            <a:rPr lang="en-US" sz="1100" b="1" i="0" u="sng" baseline="0">
              <a:solidFill>
                <a:schemeClr val="tx1"/>
              </a:solidFill>
            </a:rPr>
            <a:t>Total Preventative Maintenance</a:t>
          </a:r>
          <a:endParaRPr lang="en-US" sz="1100" b="1">
            <a:solidFill>
              <a:sysClr val="windowText" lastClr="000000"/>
            </a:solidFill>
          </a:endParaRPr>
        </a:p>
      </xdr:txBody>
    </xdr:sp>
    <xdr:clientData/>
  </xdr:twoCellAnchor>
  <xdr:twoCellAnchor>
    <xdr:from>
      <xdr:col>15</xdr:col>
      <xdr:colOff>200026</xdr:colOff>
      <xdr:row>14</xdr:row>
      <xdr:rowOff>57150</xdr:rowOff>
    </xdr:from>
    <xdr:to>
      <xdr:col>15</xdr:col>
      <xdr:colOff>2085976</xdr:colOff>
      <xdr:row>16</xdr:row>
      <xdr:rowOff>123825</xdr:rowOff>
    </xdr:to>
    <xdr:sp macro="" textlink="">
      <xdr:nvSpPr>
        <xdr:cNvPr id="6" name="Rectangle: Rounded Corners 5">
          <a:extLst>
            <a:ext uri="{FF2B5EF4-FFF2-40B4-BE49-F238E27FC236}">
              <a16:creationId xmlns:a16="http://schemas.microsoft.com/office/drawing/2014/main" id="{18E5C550-B6BC-4134-903B-8E2566310A8F}"/>
            </a:ext>
          </a:extLst>
        </xdr:cNvPr>
        <xdr:cNvSpPr/>
      </xdr:nvSpPr>
      <xdr:spPr>
        <a:xfrm>
          <a:off x="28832176" y="41243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SMED </a:t>
          </a:r>
        </a:p>
        <a:p>
          <a:pPr algn="ctr"/>
          <a:r>
            <a:rPr lang="en-US" sz="1100" b="1" i="0" u="sng" baseline="0">
              <a:solidFill>
                <a:schemeClr val="tx1"/>
              </a:solidFill>
            </a:rPr>
            <a:t>Quick Change Over</a:t>
          </a:r>
          <a:endParaRPr lang="en-US" sz="1100" b="1">
            <a:solidFill>
              <a:sysClr val="windowText" lastClr="000000"/>
            </a:solidFill>
          </a:endParaRPr>
        </a:p>
      </xdr:txBody>
    </xdr:sp>
    <xdr:clientData/>
  </xdr:twoCellAnchor>
  <xdr:twoCellAnchor>
    <xdr:from>
      <xdr:col>15</xdr:col>
      <xdr:colOff>190501</xdr:colOff>
      <xdr:row>16</xdr:row>
      <xdr:rowOff>190500</xdr:rowOff>
    </xdr:from>
    <xdr:to>
      <xdr:col>15</xdr:col>
      <xdr:colOff>2076451</xdr:colOff>
      <xdr:row>19</xdr:row>
      <xdr:rowOff>9525</xdr:rowOff>
    </xdr:to>
    <xdr:sp macro="" textlink="">
      <xdr:nvSpPr>
        <xdr:cNvPr id="7" name="Rectangle: Rounded Corners 6">
          <a:extLst>
            <a:ext uri="{FF2B5EF4-FFF2-40B4-BE49-F238E27FC236}">
              <a16:creationId xmlns:a16="http://schemas.microsoft.com/office/drawing/2014/main" id="{19AB4939-73E8-4254-9043-F2903013D172}"/>
            </a:ext>
          </a:extLst>
        </xdr:cNvPr>
        <xdr:cNvSpPr/>
      </xdr:nvSpPr>
      <xdr:spPr>
        <a:xfrm>
          <a:off x="28822651" y="47529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Strategic Planning</a:t>
          </a:r>
          <a:endParaRPr lang="en-US" sz="1100" b="1">
            <a:solidFill>
              <a:sysClr val="windowText" lastClr="000000"/>
            </a:solidFill>
          </a:endParaRPr>
        </a:p>
      </xdr:txBody>
    </xdr:sp>
    <xdr:clientData/>
  </xdr:twoCellAnchor>
  <xdr:twoCellAnchor>
    <xdr:from>
      <xdr:col>15</xdr:col>
      <xdr:colOff>190501</xdr:colOff>
      <xdr:row>19</xdr:row>
      <xdr:rowOff>28575</xdr:rowOff>
    </xdr:from>
    <xdr:to>
      <xdr:col>15</xdr:col>
      <xdr:colOff>2076451</xdr:colOff>
      <xdr:row>21</xdr:row>
      <xdr:rowOff>95250</xdr:rowOff>
    </xdr:to>
    <xdr:sp macro="" textlink="">
      <xdr:nvSpPr>
        <xdr:cNvPr id="8" name="Rectangle: Rounded Corners 7">
          <a:extLst>
            <a:ext uri="{FF2B5EF4-FFF2-40B4-BE49-F238E27FC236}">
              <a16:creationId xmlns:a16="http://schemas.microsoft.com/office/drawing/2014/main" id="{B2E46FF5-2FED-4444-ADDC-5A241906A0B4}"/>
            </a:ext>
          </a:extLst>
        </xdr:cNvPr>
        <xdr:cNvSpPr/>
      </xdr:nvSpPr>
      <xdr:spPr>
        <a:xfrm>
          <a:off x="28822651" y="53340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Strategy Deployment</a:t>
          </a:r>
          <a:endParaRPr lang="en-US" sz="1100" b="1">
            <a:solidFill>
              <a:sysClr val="windowText" lastClr="000000"/>
            </a:solidFill>
          </a:endParaRPr>
        </a:p>
      </xdr:txBody>
    </xdr:sp>
    <xdr:clientData/>
  </xdr:twoCellAnchor>
  <xdr:twoCellAnchor>
    <xdr:from>
      <xdr:col>15</xdr:col>
      <xdr:colOff>219076</xdr:colOff>
      <xdr:row>21</xdr:row>
      <xdr:rowOff>133350</xdr:rowOff>
    </xdr:from>
    <xdr:to>
      <xdr:col>15</xdr:col>
      <xdr:colOff>2105026</xdr:colOff>
      <xdr:row>23</xdr:row>
      <xdr:rowOff>200025</xdr:rowOff>
    </xdr:to>
    <xdr:sp macro="" textlink="">
      <xdr:nvSpPr>
        <xdr:cNvPr id="9" name="Rectangle: Rounded Corners 8">
          <a:extLst>
            <a:ext uri="{FF2B5EF4-FFF2-40B4-BE49-F238E27FC236}">
              <a16:creationId xmlns:a16="http://schemas.microsoft.com/office/drawing/2014/main" id="{2F903CE8-D154-44FE-92E2-D898A0A17500}"/>
            </a:ext>
          </a:extLst>
        </xdr:cNvPr>
        <xdr:cNvSpPr/>
      </xdr:nvSpPr>
      <xdr:spPr>
        <a:xfrm>
          <a:off x="28851226" y="59340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Process Mapping</a:t>
          </a:r>
          <a:endParaRPr lang="en-US" sz="1100" b="1">
            <a:solidFill>
              <a:sysClr val="windowText" lastClr="000000"/>
            </a:solidFill>
          </a:endParaRPr>
        </a:p>
      </xdr:txBody>
    </xdr:sp>
    <xdr:clientData/>
  </xdr:twoCellAnchor>
  <xdr:twoCellAnchor>
    <xdr:from>
      <xdr:col>15</xdr:col>
      <xdr:colOff>238126</xdr:colOff>
      <xdr:row>23</xdr:row>
      <xdr:rowOff>238125</xdr:rowOff>
    </xdr:from>
    <xdr:to>
      <xdr:col>15</xdr:col>
      <xdr:colOff>2124076</xdr:colOff>
      <xdr:row>26</xdr:row>
      <xdr:rowOff>57150</xdr:rowOff>
    </xdr:to>
    <xdr:sp macro="" textlink="">
      <xdr:nvSpPr>
        <xdr:cNvPr id="10" name="Rectangle: Rounded Corners 9">
          <a:extLst>
            <a:ext uri="{FF2B5EF4-FFF2-40B4-BE49-F238E27FC236}">
              <a16:creationId xmlns:a16="http://schemas.microsoft.com/office/drawing/2014/main" id="{4BC79E07-A3A9-40C2-8921-6CE1628EC1E6}"/>
            </a:ext>
          </a:extLst>
        </xdr:cNvPr>
        <xdr:cNvSpPr/>
      </xdr:nvSpPr>
      <xdr:spPr>
        <a:xfrm>
          <a:off x="28870276" y="65341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SIPOC</a:t>
          </a:r>
          <a:endParaRPr lang="en-US" sz="1100" b="1">
            <a:solidFill>
              <a:sysClr val="windowText" lastClr="000000"/>
            </a:solidFill>
          </a:endParaRPr>
        </a:p>
      </xdr:txBody>
    </xdr:sp>
    <xdr:clientData/>
  </xdr:twoCellAnchor>
  <xdr:twoCellAnchor>
    <xdr:from>
      <xdr:col>15</xdr:col>
      <xdr:colOff>228601</xdr:colOff>
      <xdr:row>26</xdr:row>
      <xdr:rowOff>123825</xdr:rowOff>
    </xdr:from>
    <xdr:to>
      <xdr:col>15</xdr:col>
      <xdr:colOff>2114551</xdr:colOff>
      <xdr:row>28</xdr:row>
      <xdr:rowOff>190500</xdr:rowOff>
    </xdr:to>
    <xdr:sp macro="" textlink="">
      <xdr:nvSpPr>
        <xdr:cNvPr id="11" name="Rectangle: Rounded Corners 10">
          <a:extLst>
            <a:ext uri="{FF2B5EF4-FFF2-40B4-BE49-F238E27FC236}">
              <a16:creationId xmlns:a16="http://schemas.microsoft.com/office/drawing/2014/main" id="{C92BE824-FACE-4D65-8229-89C7887094E9}"/>
            </a:ext>
          </a:extLst>
        </xdr:cNvPr>
        <xdr:cNvSpPr/>
      </xdr:nvSpPr>
      <xdr:spPr>
        <a:xfrm>
          <a:off x="28860751" y="71628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Value Stream Mapping</a:t>
          </a:r>
          <a:endParaRPr lang="en-US" sz="1100" b="1">
            <a:solidFill>
              <a:sysClr val="windowText" lastClr="000000"/>
            </a:solidFill>
          </a:endParaRPr>
        </a:p>
      </xdr:txBody>
    </xdr:sp>
    <xdr:clientData/>
  </xdr:twoCellAnchor>
  <xdr:twoCellAnchor>
    <xdr:from>
      <xdr:col>15</xdr:col>
      <xdr:colOff>238126</xdr:colOff>
      <xdr:row>29</xdr:row>
      <xdr:rowOff>19050</xdr:rowOff>
    </xdr:from>
    <xdr:to>
      <xdr:col>15</xdr:col>
      <xdr:colOff>2124076</xdr:colOff>
      <xdr:row>31</xdr:row>
      <xdr:rowOff>85725</xdr:rowOff>
    </xdr:to>
    <xdr:sp macro="" textlink="">
      <xdr:nvSpPr>
        <xdr:cNvPr id="12" name="Rectangle: Rounded Corners 11">
          <a:extLst>
            <a:ext uri="{FF2B5EF4-FFF2-40B4-BE49-F238E27FC236}">
              <a16:creationId xmlns:a16="http://schemas.microsoft.com/office/drawing/2014/main" id="{D1AAFCB7-3170-4448-ACEB-510511D70726}"/>
            </a:ext>
          </a:extLst>
        </xdr:cNvPr>
        <xdr:cNvSpPr/>
      </xdr:nvSpPr>
      <xdr:spPr>
        <a:xfrm>
          <a:off x="28870276" y="78009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Visual Management</a:t>
          </a:r>
          <a:endParaRPr lang="en-US" sz="1100" b="1">
            <a:solidFill>
              <a:sysClr val="windowText" lastClr="000000"/>
            </a:solidFill>
          </a:endParaRPr>
        </a:p>
      </xdr:txBody>
    </xdr:sp>
    <xdr:clientData/>
  </xdr:twoCellAnchor>
  <xdr:twoCellAnchor>
    <xdr:from>
      <xdr:col>15</xdr:col>
      <xdr:colOff>238126</xdr:colOff>
      <xdr:row>31</xdr:row>
      <xdr:rowOff>180975</xdr:rowOff>
    </xdr:from>
    <xdr:to>
      <xdr:col>15</xdr:col>
      <xdr:colOff>2124076</xdr:colOff>
      <xdr:row>34</xdr:row>
      <xdr:rowOff>0</xdr:rowOff>
    </xdr:to>
    <xdr:sp macro="" textlink="">
      <xdr:nvSpPr>
        <xdr:cNvPr id="13" name="Rectangle: Rounded Corners 12">
          <a:extLst>
            <a:ext uri="{FF2B5EF4-FFF2-40B4-BE49-F238E27FC236}">
              <a16:creationId xmlns:a16="http://schemas.microsoft.com/office/drawing/2014/main" id="{062C1EEB-1E8E-4AA4-B4F7-9F01A164CAC9}"/>
            </a:ext>
          </a:extLst>
        </xdr:cNvPr>
        <xdr:cNvSpPr/>
      </xdr:nvSpPr>
      <xdr:spPr>
        <a:xfrm>
          <a:off x="28870276" y="84582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Standard Work</a:t>
          </a:r>
          <a:endParaRPr lang="en-US" sz="1100" b="1">
            <a:solidFill>
              <a:sysClr val="windowText" lastClr="000000"/>
            </a:solidFill>
          </a:endParaRPr>
        </a:p>
      </xdr:txBody>
    </xdr:sp>
    <xdr:clientData/>
  </xdr:twoCellAnchor>
  <xdr:twoCellAnchor>
    <xdr:from>
      <xdr:col>15</xdr:col>
      <xdr:colOff>247651</xdr:colOff>
      <xdr:row>34</xdr:row>
      <xdr:rowOff>85725</xdr:rowOff>
    </xdr:from>
    <xdr:to>
      <xdr:col>15</xdr:col>
      <xdr:colOff>2133601</xdr:colOff>
      <xdr:row>36</xdr:row>
      <xdr:rowOff>152400</xdr:rowOff>
    </xdr:to>
    <xdr:sp macro="" textlink="">
      <xdr:nvSpPr>
        <xdr:cNvPr id="14" name="Rectangle: Rounded Corners 13">
          <a:extLst>
            <a:ext uri="{FF2B5EF4-FFF2-40B4-BE49-F238E27FC236}">
              <a16:creationId xmlns:a16="http://schemas.microsoft.com/office/drawing/2014/main" id="{10A5072E-B4A6-4DD5-BDA5-BCA99CBE6941}"/>
            </a:ext>
          </a:extLst>
        </xdr:cNvPr>
        <xdr:cNvSpPr/>
      </xdr:nvSpPr>
      <xdr:spPr>
        <a:xfrm>
          <a:off x="28879801" y="91059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Leader Standard Work</a:t>
          </a:r>
          <a:endParaRPr lang="en-US" sz="1100" b="1">
            <a:solidFill>
              <a:sysClr val="windowText" lastClr="000000"/>
            </a:solidFill>
          </a:endParaRPr>
        </a:p>
      </xdr:txBody>
    </xdr:sp>
    <xdr:clientData/>
  </xdr:twoCellAnchor>
  <xdr:twoCellAnchor>
    <xdr:from>
      <xdr:col>15</xdr:col>
      <xdr:colOff>276226</xdr:colOff>
      <xdr:row>36</xdr:row>
      <xdr:rowOff>209550</xdr:rowOff>
    </xdr:from>
    <xdr:to>
      <xdr:col>15</xdr:col>
      <xdr:colOff>2162176</xdr:colOff>
      <xdr:row>39</xdr:row>
      <xdr:rowOff>28575</xdr:rowOff>
    </xdr:to>
    <xdr:sp macro="" textlink="">
      <xdr:nvSpPr>
        <xdr:cNvPr id="15" name="Rectangle: Rounded Corners 14">
          <a:extLst>
            <a:ext uri="{FF2B5EF4-FFF2-40B4-BE49-F238E27FC236}">
              <a16:creationId xmlns:a16="http://schemas.microsoft.com/office/drawing/2014/main" id="{2301E5EE-FB35-4F2B-8C70-0026CFA34A1C}"/>
            </a:ext>
          </a:extLst>
        </xdr:cNvPr>
        <xdr:cNvSpPr/>
      </xdr:nvSpPr>
      <xdr:spPr>
        <a:xfrm>
          <a:off x="28908376" y="97250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A3</a:t>
          </a:r>
          <a:endParaRPr lang="en-US" sz="1100" b="1">
            <a:solidFill>
              <a:sysClr val="windowText" lastClr="000000"/>
            </a:solidFill>
          </a:endParaRPr>
        </a:p>
      </xdr:txBody>
    </xdr:sp>
    <xdr:clientData/>
  </xdr:twoCellAnchor>
  <xdr:twoCellAnchor>
    <xdr:from>
      <xdr:col>15</xdr:col>
      <xdr:colOff>304801</xdr:colOff>
      <xdr:row>39</xdr:row>
      <xdr:rowOff>104775</xdr:rowOff>
    </xdr:from>
    <xdr:to>
      <xdr:col>15</xdr:col>
      <xdr:colOff>2190751</xdr:colOff>
      <xdr:row>41</xdr:row>
      <xdr:rowOff>171450</xdr:rowOff>
    </xdr:to>
    <xdr:sp macro="" textlink="">
      <xdr:nvSpPr>
        <xdr:cNvPr id="16" name="Rectangle: Rounded Corners 15">
          <a:extLst>
            <a:ext uri="{FF2B5EF4-FFF2-40B4-BE49-F238E27FC236}">
              <a16:creationId xmlns:a16="http://schemas.microsoft.com/office/drawing/2014/main" id="{F9C8FBEE-641A-4AD6-A1DE-253170055E3C}"/>
            </a:ext>
          </a:extLst>
        </xdr:cNvPr>
        <xdr:cNvSpPr/>
      </xdr:nvSpPr>
      <xdr:spPr>
        <a:xfrm>
          <a:off x="28936951" y="103632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SCRUM</a:t>
          </a:r>
          <a:endParaRPr lang="en-US" sz="1100" b="1">
            <a:solidFill>
              <a:sysClr val="windowText" lastClr="000000"/>
            </a:solidFill>
          </a:endParaRPr>
        </a:p>
      </xdr:txBody>
    </xdr:sp>
    <xdr:clientData/>
  </xdr:twoCellAnchor>
  <xdr:twoCellAnchor>
    <xdr:from>
      <xdr:col>15</xdr:col>
      <xdr:colOff>276226</xdr:colOff>
      <xdr:row>41</xdr:row>
      <xdr:rowOff>238125</xdr:rowOff>
    </xdr:from>
    <xdr:to>
      <xdr:col>15</xdr:col>
      <xdr:colOff>2162176</xdr:colOff>
      <xdr:row>44</xdr:row>
      <xdr:rowOff>57150</xdr:rowOff>
    </xdr:to>
    <xdr:sp macro="" textlink="">
      <xdr:nvSpPr>
        <xdr:cNvPr id="17" name="Rectangle: Rounded Corners 16">
          <a:extLst>
            <a:ext uri="{FF2B5EF4-FFF2-40B4-BE49-F238E27FC236}">
              <a16:creationId xmlns:a16="http://schemas.microsoft.com/office/drawing/2014/main" id="{C17B8A0A-BAD2-4120-BA9F-7664EA6B8253}"/>
            </a:ext>
          </a:extLst>
        </xdr:cNvPr>
        <xdr:cNvSpPr/>
      </xdr:nvSpPr>
      <xdr:spPr>
        <a:xfrm>
          <a:off x="28908376" y="109918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Affinity Process</a:t>
          </a:r>
          <a:endParaRPr lang="en-US" sz="1100" b="1">
            <a:solidFill>
              <a:sysClr val="windowText" lastClr="000000"/>
            </a:solidFill>
          </a:endParaRPr>
        </a:p>
      </xdr:txBody>
    </xdr:sp>
    <xdr:clientData/>
  </xdr:twoCellAnchor>
  <xdr:twoCellAnchor>
    <xdr:from>
      <xdr:col>15</xdr:col>
      <xdr:colOff>285751</xdr:colOff>
      <xdr:row>44</xdr:row>
      <xdr:rowOff>95250</xdr:rowOff>
    </xdr:from>
    <xdr:to>
      <xdr:col>15</xdr:col>
      <xdr:colOff>2171701</xdr:colOff>
      <xdr:row>46</xdr:row>
      <xdr:rowOff>161925</xdr:rowOff>
    </xdr:to>
    <xdr:sp macro="" textlink="">
      <xdr:nvSpPr>
        <xdr:cNvPr id="18" name="Rectangle: Rounded Corners 17">
          <a:extLst>
            <a:ext uri="{FF2B5EF4-FFF2-40B4-BE49-F238E27FC236}">
              <a16:creationId xmlns:a16="http://schemas.microsoft.com/office/drawing/2014/main" id="{68E3F262-F6AC-4FE2-85EB-CD4C85CC77BC}"/>
            </a:ext>
          </a:extLst>
        </xdr:cNvPr>
        <xdr:cNvSpPr/>
      </xdr:nvSpPr>
      <xdr:spPr>
        <a:xfrm>
          <a:off x="28917901" y="115919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Poka Yoke</a:t>
          </a:r>
          <a:endParaRPr lang="en-US" sz="1100" b="1">
            <a:solidFill>
              <a:sysClr val="windowText" lastClr="000000"/>
            </a:solidFill>
          </a:endParaRPr>
        </a:p>
      </xdr:txBody>
    </xdr:sp>
    <xdr:clientData/>
  </xdr:twoCellAnchor>
  <xdr:twoCellAnchor>
    <xdr:from>
      <xdr:col>15</xdr:col>
      <xdr:colOff>285751</xdr:colOff>
      <xdr:row>46</xdr:row>
      <xdr:rowOff>238125</xdr:rowOff>
    </xdr:from>
    <xdr:to>
      <xdr:col>15</xdr:col>
      <xdr:colOff>2171701</xdr:colOff>
      <xdr:row>49</xdr:row>
      <xdr:rowOff>57150</xdr:rowOff>
    </xdr:to>
    <xdr:sp macro="" textlink="">
      <xdr:nvSpPr>
        <xdr:cNvPr id="19" name="Rectangle: Rounded Corners 18">
          <a:extLst>
            <a:ext uri="{FF2B5EF4-FFF2-40B4-BE49-F238E27FC236}">
              <a16:creationId xmlns:a16="http://schemas.microsoft.com/office/drawing/2014/main" id="{3E70C31B-C48B-42F5-B2AA-92546CE94601}"/>
            </a:ext>
          </a:extLst>
        </xdr:cNvPr>
        <xdr:cNvSpPr/>
      </xdr:nvSpPr>
      <xdr:spPr>
        <a:xfrm>
          <a:off x="28917901" y="122301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Problem Solving - 5Why - Fishbone Chart</a:t>
          </a:r>
          <a:endParaRPr lang="en-US" sz="1100" b="1">
            <a:solidFill>
              <a:sysClr val="windowText" lastClr="000000"/>
            </a:solidFill>
          </a:endParaRPr>
        </a:p>
      </xdr:txBody>
    </xdr:sp>
    <xdr:clientData/>
  </xdr:twoCellAnchor>
  <xdr:twoCellAnchor>
    <xdr:from>
      <xdr:col>15</xdr:col>
      <xdr:colOff>266701</xdr:colOff>
      <xdr:row>49</xdr:row>
      <xdr:rowOff>133350</xdr:rowOff>
    </xdr:from>
    <xdr:to>
      <xdr:col>15</xdr:col>
      <xdr:colOff>2152651</xdr:colOff>
      <xdr:row>51</xdr:row>
      <xdr:rowOff>200025</xdr:rowOff>
    </xdr:to>
    <xdr:sp macro="" textlink="">
      <xdr:nvSpPr>
        <xdr:cNvPr id="20" name="Rectangle: Rounded Corners 19">
          <a:extLst>
            <a:ext uri="{FF2B5EF4-FFF2-40B4-BE49-F238E27FC236}">
              <a16:creationId xmlns:a16="http://schemas.microsoft.com/office/drawing/2014/main" id="{B622B33F-3278-4771-8DD0-4A7B84631A2D}"/>
            </a:ext>
          </a:extLst>
        </xdr:cNvPr>
        <xdr:cNvSpPr/>
      </xdr:nvSpPr>
      <xdr:spPr>
        <a:xfrm>
          <a:off x="28898851" y="128682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Problem Solving - 5Why - Fishbone Chart</a:t>
          </a:r>
          <a:endParaRPr lang="en-US" sz="1100" b="1">
            <a:solidFill>
              <a:sysClr val="windowText" lastClr="000000"/>
            </a:solidFill>
          </a:endParaRPr>
        </a:p>
      </xdr:txBody>
    </xdr:sp>
    <xdr:clientData/>
  </xdr:twoCellAnchor>
  <xdr:twoCellAnchor>
    <xdr:from>
      <xdr:col>15</xdr:col>
      <xdr:colOff>257176</xdr:colOff>
      <xdr:row>52</xdr:row>
      <xdr:rowOff>9525</xdr:rowOff>
    </xdr:from>
    <xdr:to>
      <xdr:col>15</xdr:col>
      <xdr:colOff>2143126</xdr:colOff>
      <xdr:row>54</xdr:row>
      <xdr:rowOff>76200</xdr:rowOff>
    </xdr:to>
    <xdr:sp macro="" textlink="">
      <xdr:nvSpPr>
        <xdr:cNvPr id="21" name="Rectangle: Rounded Corners 20">
          <a:extLst>
            <a:ext uri="{FF2B5EF4-FFF2-40B4-BE49-F238E27FC236}">
              <a16:creationId xmlns:a16="http://schemas.microsoft.com/office/drawing/2014/main" id="{2D9FAB78-95DE-421F-8449-A96DCFD6B689}"/>
            </a:ext>
          </a:extLst>
        </xdr:cNvPr>
        <xdr:cNvSpPr/>
      </xdr:nvSpPr>
      <xdr:spPr>
        <a:xfrm>
          <a:off x="28889326" y="134874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Gemba Walks</a:t>
          </a:r>
          <a:endParaRPr lang="en-US" sz="1100" b="1">
            <a:solidFill>
              <a:sysClr val="windowText" lastClr="000000"/>
            </a:solidFill>
          </a:endParaRPr>
        </a:p>
      </xdr:txBody>
    </xdr:sp>
    <xdr:clientData/>
  </xdr:twoCellAnchor>
  <xdr:twoCellAnchor>
    <xdr:from>
      <xdr:col>15</xdr:col>
      <xdr:colOff>266701</xdr:colOff>
      <xdr:row>54</xdr:row>
      <xdr:rowOff>133350</xdr:rowOff>
    </xdr:from>
    <xdr:to>
      <xdr:col>15</xdr:col>
      <xdr:colOff>2152651</xdr:colOff>
      <xdr:row>56</xdr:row>
      <xdr:rowOff>200025</xdr:rowOff>
    </xdr:to>
    <xdr:sp macro="" textlink="">
      <xdr:nvSpPr>
        <xdr:cNvPr id="22" name="Rectangle: Rounded Corners 21">
          <a:extLst>
            <a:ext uri="{FF2B5EF4-FFF2-40B4-BE49-F238E27FC236}">
              <a16:creationId xmlns:a16="http://schemas.microsoft.com/office/drawing/2014/main" id="{FADF1DE9-619A-4EDA-90F6-2C695EE33106}"/>
            </a:ext>
          </a:extLst>
        </xdr:cNvPr>
        <xdr:cNvSpPr/>
      </xdr:nvSpPr>
      <xdr:spPr>
        <a:xfrm>
          <a:off x="28898851" y="141065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Heijunka</a:t>
          </a:r>
          <a:endParaRPr lang="en-US" sz="1100" b="1">
            <a:solidFill>
              <a:sysClr val="windowText" lastClr="000000"/>
            </a:solidFill>
          </a:endParaRPr>
        </a:p>
      </xdr:txBody>
    </xdr:sp>
    <xdr:clientData/>
  </xdr:twoCellAnchor>
  <xdr:twoCellAnchor>
    <xdr:from>
      <xdr:col>15</xdr:col>
      <xdr:colOff>266701</xdr:colOff>
      <xdr:row>56</xdr:row>
      <xdr:rowOff>228600</xdr:rowOff>
    </xdr:from>
    <xdr:to>
      <xdr:col>15</xdr:col>
      <xdr:colOff>2152651</xdr:colOff>
      <xdr:row>59</xdr:row>
      <xdr:rowOff>47625</xdr:rowOff>
    </xdr:to>
    <xdr:sp macro="" textlink="">
      <xdr:nvSpPr>
        <xdr:cNvPr id="23" name="Rectangle: Rounded Corners 22">
          <a:extLst>
            <a:ext uri="{FF2B5EF4-FFF2-40B4-BE49-F238E27FC236}">
              <a16:creationId xmlns:a16="http://schemas.microsoft.com/office/drawing/2014/main" id="{5849BC13-4690-406A-9A80-3A784ADB5D8C}"/>
            </a:ext>
          </a:extLst>
        </xdr:cNvPr>
        <xdr:cNvSpPr/>
      </xdr:nvSpPr>
      <xdr:spPr>
        <a:xfrm>
          <a:off x="28898851" y="146970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Quality Stream Mapping</a:t>
          </a:r>
          <a:endParaRPr lang="en-US" sz="1100" b="1">
            <a:solidFill>
              <a:sysClr val="windowText" lastClr="000000"/>
            </a:solidFill>
          </a:endParaRPr>
        </a:p>
      </xdr:txBody>
    </xdr:sp>
    <xdr:clientData/>
  </xdr:twoCellAnchor>
  <xdr:twoCellAnchor>
    <xdr:from>
      <xdr:col>15</xdr:col>
      <xdr:colOff>285751</xdr:colOff>
      <xdr:row>59</xdr:row>
      <xdr:rowOff>104775</xdr:rowOff>
    </xdr:from>
    <xdr:to>
      <xdr:col>15</xdr:col>
      <xdr:colOff>2171701</xdr:colOff>
      <xdr:row>61</xdr:row>
      <xdr:rowOff>171450</xdr:rowOff>
    </xdr:to>
    <xdr:sp macro="" textlink="">
      <xdr:nvSpPr>
        <xdr:cNvPr id="24" name="Rectangle: Rounded Corners 23">
          <a:extLst>
            <a:ext uri="{FF2B5EF4-FFF2-40B4-BE49-F238E27FC236}">
              <a16:creationId xmlns:a16="http://schemas.microsoft.com/office/drawing/2014/main" id="{9CFBFE29-045A-448D-9469-4815FE96A7EF}"/>
            </a:ext>
          </a:extLst>
        </xdr:cNvPr>
        <xdr:cNvSpPr/>
      </xdr:nvSpPr>
      <xdr:spPr>
        <a:xfrm>
          <a:off x="28917901" y="153162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Playbook Creation</a:t>
          </a:r>
          <a:endParaRPr lang="en-US" sz="1100" b="1">
            <a:solidFill>
              <a:sysClr val="windowText" lastClr="000000"/>
            </a:solidFill>
          </a:endParaRPr>
        </a:p>
      </xdr:txBody>
    </xdr:sp>
    <xdr:clientData/>
  </xdr:twoCellAnchor>
  <xdr:twoCellAnchor>
    <xdr:from>
      <xdr:col>15</xdr:col>
      <xdr:colOff>247651</xdr:colOff>
      <xdr:row>62</xdr:row>
      <xdr:rowOff>19050</xdr:rowOff>
    </xdr:from>
    <xdr:to>
      <xdr:col>15</xdr:col>
      <xdr:colOff>2133601</xdr:colOff>
      <xdr:row>64</xdr:row>
      <xdr:rowOff>85725</xdr:rowOff>
    </xdr:to>
    <xdr:sp macro="" textlink="">
      <xdr:nvSpPr>
        <xdr:cNvPr id="25" name="Rectangle: Rounded Corners 24">
          <a:extLst>
            <a:ext uri="{FF2B5EF4-FFF2-40B4-BE49-F238E27FC236}">
              <a16:creationId xmlns:a16="http://schemas.microsoft.com/office/drawing/2014/main" id="{05546447-B29E-49BC-82B3-FFBAD9BB9F28}"/>
            </a:ext>
          </a:extLst>
        </xdr:cNvPr>
        <xdr:cNvSpPr/>
      </xdr:nvSpPr>
      <xdr:spPr>
        <a:xfrm>
          <a:off x="28879801" y="159734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Design for Manufacturing</a:t>
          </a:r>
          <a:endParaRPr lang="en-US" sz="1100" b="1">
            <a:solidFill>
              <a:sysClr val="windowText" lastClr="000000"/>
            </a:solidFill>
          </a:endParaRPr>
        </a:p>
      </xdr:txBody>
    </xdr:sp>
    <xdr:clientData/>
  </xdr:twoCellAnchor>
  <xdr:twoCellAnchor>
    <xdr:from>
      <xdr:col>15</xdr:col>
      <xdr:colOff>257176</xdr:colOff>
      <xdr:row>64</xdr:row>
      <xdr:rowOff>161925</xdr:rowOff>
    </xdr:from>
    <xdr:to>
      <xdr:col>15</xdr:col>
      <xdr:colOff>2143126</xdr:colOff>
      <xdr:row>66</xdr:row>
      <xdr:rowOff>228600</xdr:rowOff>
    </xdr:to>
    <xdr:sp macro="" textlink="">
      <xdr:nvSpPr>
        <xdr:cNvPr id="26" name="Rectangle: Rounded Corners 25">
          <a:extLst>
            <a:ext uri="{FF2B5EF4-FFF2-40B4-BE49-F238E27FC236}">
              <a16:creationId xmlns:a16="http://schemas.microsoft.com/office/drawing/2014/main" id="{9C6CEDD6-3190-41A4-907B-4144E3688527}"/>
            </a:ext>
          </a:extLst>
        </xdr:cNvPr>
        <xdr:cNvSpPr/>
      </xdr:nvSpPr>
      <xdr:spPr>
        <a:xfrm>
          <a:off x="28889326" y="166116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Reshoring - Total Cost of Ownership</a:t>
          </a:r>
          <a:endParaRPr lang="en-US" sz="1100" b="1">
            <a:solidFill>
              <a:sysClr val="windowText" lastClr="000000"/>
            </a:solidFill>
          </a:endParaRPr>
        </a:p>
      </xdr:txBody>
    </xdr:sp>
    <xdr:clientData/>
  </xdr:twoCellAnchor>
  <xdr:twoCellAnchor>
    <xdr:from>
      <xdr:col>15</xdr:col>
      <xdr:colOff>276226</xdr:colOff>
      <xdr:row>67</xdr:row>
      <xdr:rowOff>9525</xdr:rowOff>
    </xdr:from>
    <xdr:to>
      <xdr:col>15</xdr:col>
      <xdr:colOff>2162176</xdr:colOff>
      <xdr:row>69</xdr:row>
      <xdr:rowOff>76200</xdr:rowOff>
    </xdr:to>
    <xdr:sp macro="" textlink="">
      <xdr:nvSpPr>
        <xdr:cNvPr id="27" name="Rectangle: Rounded Corners 26">
          <a:extLst>
            <a:ext uri="{FF2B5EF4-FFF2-40B4-BE49-F238E27FC236}">
              <a16:creationId xmlns:a16="http://schemas.microsoft.com/office/drawing/2014/main" id="{A60751F2-5AB1-47DC-B907-B1ED0956E965}"/>
            </a:ext>
          </a:extLst>
        </xdr:cNvPr>
        <xdr:cNvSpPr/>
      </xdr:nvSpPr>
      <xdr:spPr>
        <a:xfrm>
          <a:off x="28908376" y="172021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Metrics that Matters</a:t>
          </a:r>
          <a:endParaRPr lang="en-US" sz="1100" b="1">
            <a:solidFill>
              <a:sysClr val="windowText" lastClr="000000"/>
            </a:solidFill>
          </a:endParaRPr>
        </a:p>
      </xdr:txBody>
    </xdr:sp>
    <xdr:clientData/>
  </xdr:twoCellAnchor>
  <xdr:twoCellAnchor>
    <xdr:from>
      <xdr:col>15</xdr:col>
      <xdr:colOff>266701</xdr:colOff>
      <xdr:row>69</xdr:row>
      <xdr:rowOff>190500</xdr:rowOff>
    </xdr:from>
    <xdr:to>
      <xdr:col>15</xdr:col>
      <xdr:colOff>2152651</xdr:colOff>
      <xdr:row>72</xdr:row>
      <xdr:rowOff>9525</xdr:rowOff>
    </xdr:to>
    <xdr:sp macro="" textlink="">
      <xdr:nvSpPr>
        <xdr:cNvPr id="28" name="Rectangle: Rounded Corners 27">
          <a:extLst>
            <a:ext uri="{FF2B5EF4-FFF2-40B4-BE49-F238E27FC236}">
              <a16:creationId xmlns:a16="http://schemas.microsoft.com/office/drawing/2014/main" id="{C04D5948-76CD-4B6B-B19B-A56DE3BC05AF}"/>
            </a:ext>
          </a:extLst>
        </xdr:cNvPr>
        <xdr:cNvSpPr/>
      </xdr:nvSpPr>
      <xdr:spPr>
        <a:xfrm>
          <a:off x="28898851" y="1787842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Train the Trainer</a:t>
          </a:r>
          <a:endParaRPr lang="en-US" sz="1100" b="1">
            <a:solidFill>
              <a:sysClr val="windowText" lastClr="000000"/>
            </a:solidFill>
          </a:endParaRPr>
        </a:p>
      </xdr:txBody>
    </xdr:sp>
    <xdr:clientData/>
  </xdr:twoCellAnchor>
  <xdr:twoCellAnchor>
    <xdr:from>
      <xdr:col>15</xdr:col>
      <xdr:colOff>285751</xdr:colOff>
      <xdr:row>72</xdr:row>
      <xdr:rowOff>38100</xdr:rowOff>
    </xdr:from>
    <xdr:to>
      <xdr:col>15</xdr:col>
      <xdr:colOff>2171701</xdr:colOff>
      <xdr:row>74</xdr:row>
      <xdr:rowOff>104775</xdr:rowOff>
    </xdr:to>
    <xdr:sp macro="" textlink="">
      <xdr:nvSpPr>
        <xdr:cNvPr id="29" name="Rectangle: Rounded Corners 28">
          <a:extLst>
            <a:ext uri="{FF2B5EF4-FFF2-40B4-BE49-F238E27FC236}">
              <a16:creationId xmlns:a16="http://schemas.microsoft.com/office/drawing/2014/main" id="{9B9C548A-6E09-42DE-9CFD-D5400075296F}"/>
            </a:ext>
          </a:extLst>
        </xdr:cNvPr>
        <xdr:cNvSpPr/>
      </xdr:nvSpPr>
      <xdr:spPr>
        <a:xfrm>
          <a:off x="28917901" y="184689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Lean in Sales</a:t>
          </a:r>
          <a:endParaRPr lang="en-US" sz="1100" b="1">
            <a:solidFill>
              <a:sysClr val="windowText" lastClr="000000"/>
            </a:solidFill>
          </a:endParaRPr>
        </a:p>
      </xdr:txBody>
    </xdr:sp>
    <xdr:clientData/>
  </xdr:twoCellAnchor>
  <xdr:twoCellAnchor>
    <xdr:from>
      <xdr:col>15</xdr:col>
      <xdr:colOff>257176</xdr:colOff>
      <xdr:row>76</xdr:row>
      <xdr:rowOff>76200</xdr:rowOff>
    </xdr:from>
    <xdr:to>
      <xdr:col>15</xdr:col>
      <xdr:colOff>2143126</xdr:colOff>
      <xdr:row>79</xdr:row>
      <xdr:rowOff>66675</xdr:rowOff>
    </xdr:to>
    <xdr:sp macro="" textlink="">
      <xdr:nvSpPr>
        <xdr:cNvPr id="30" name="Rectangle: Rounded Corners 29">
          <a:extLst>
            <a:ext uri="{FF2B5EF4-FFF2-40B4-BE49-F238E27FC236}">
              <a16:creationId xmlns:a16="http://schemas.microsoft.com/office/drawing/2014/main" id="{58961DB3-3444-4895-94FF-06C6695F28D8}"/>
            </a:ext>
          </a:extLst>
        </xdr:cNvPr>
        <xdr:cNvSpPr/>
      </xdr:nvSpPr>
      <xdr:spPr>
        <a:xfrm>
          <a:off x="28889326" y="19497675"/>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Lean 101</a:t>
          </a:r>
          <a:endParaRPr lang="en-US" sz="1100" b="1">
            <a:solidFill>
              <a:sysClr val="windowText" lastClr="000000"/>
            </a:solidFill>
          </a:endParaRPr>
        </a:p>
      </xdr:txBody>
    </xdr:sp>
    <xdr:clientData/>
  </xdr:twoCellAnchor>
  <xdr:twoCellAnchor>
    <xdr:from>
      <xdr:col>15</xdr:col>
      <xdr:colOff>257176</xdr:colOff>
      <xdr:row>79</xdr:row>
      <xdr:rowOff>104775</xdr:rowOff>
    </xdr:from>
    <xdr:to>
      <xdr:col>15</xdr:col>
      <xdr:colOff>2143126</xdr:colOff>
      <xdr:row>82</xdr:row>
      <xdr:rowOff>95250</xdr:rowOff>
    </xdr:to>
    <xdr:sp macro="" textlink="">
      <xdr:nvSpPr>
        <xdr:cNvPr id="31" name="Rectangle: Rounded Corners 30">
          <a:extLst>
            <a:ext uri="{FF2B5EF4-FFF2-40B4-BE49-F238E27FC236}">
              <a16:creationId xmlns:a16="http://schemas.microsoft.com/office/drawing/2014/main" id="{63241409-F04A-486A-97CD-887FD00E5CE4}"/>
            </a:ext>
          </a:extLst>
        </xdr:cNvPr>
        <xdr:cNvSpPr/>
      </xdr:nvSpPr>
      <xdr:spPr>
        <a:xfrm>
          <a:off x="28889326" y="2009775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Project Management</a:t>
          </a:r>
          <a:endParaRPr lang="en-US" sz="1100" b="1">
            <a:solidFill>
              <a:sysClr val="windowText" lastClr="000000"/>
            </a:solidFill>
          </a:endParaRPr>
        </a:p>
      </xdr:txBody>
    </xdr:sp>
    <xdr:clientData/>
  </xdr:twoCellAnchor>
  <xdr:twoCellAnchor>
    <xdr:from>
      <xdr:col>15</xdr:col>
      <xdr:colOff>257176</xdr:colOff>
      <xdr:row>82</xdr:row>
      <xdr:rowOff>123825</xdr:rowOff>
    </xdr:from>
    <xdr:to>
      <xdr:col>15</xdr:col>
      <xdr:colOff>2143126</xdr:colOff>
      <xdr:row>85</xdr:row>
      <xdr:rowOff>114300</xdr:rowOff>
    </xdr:to>
    <xdr:sp macro="" textlink="">
      <xdr:nvSpPr>
        <xdr:cNvPr id="32" name="Rectangle: Rounded Corners 31">
          <a:extLst>
            <a:ext uri="{FF2B5EF4-FFF2-40B4-BE49-F238E27FC236}">
              <a16:creationId xmlns:a16="http://schemas.microsoft.com/office/drawing/2014/main" id="{B022AD1B-3772-458D-90CD-4F643572914D}"/>
            </a:ext>
          </a:extLst>
        </xdr:cNvPr>
        <xdr:cNvSpPr/>
      </xdr:nvSpPr>
      <xdr:spPr>
        <a:xfrm>
          <a:off x="28889326" y="20688300"/>
          <a:ext cx="1885950" cy="5619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i="0" u="sng" baseline="0">
              <a:solidFill>
                <a:schemeClr val="tx1"/>
              </a:solidFill>
            </a:rPr>
            <a:t>Cellular Manufacturing</a:t>
          </a:r>
          <a:endParaRPr lang="en-US" sz="1100" b="1">
            <a:solidFill>
              <a:sysClr val="windowText" lastClr="000000"/>
            </a:solidFill>
          </a:endParaRPr>
        </a:p>
      </xdr:txBody>
    </xdr:sp>
    <xdr:clientData/>
  </xdr:twoCellAnchor>
  <xdr:twoCellAnchor editAs="oneCell">
    <xdr:from>
      <xdr:col>4</xdr:col>
      <xdr:colOff>1828800</xdr:colOff>
      <xdr:row>0</xdr:row>
      <xdr:rowOff>95250</xdr:rowOff>
    </xdr:from>
    <xdr:to>
      <xdr:col>4</xdr:col>
      <xdr:colOff>2212087</xdr:colOff>
      <xdr:row>0</xdr:row>
      <xdr:rowOff>476250</xdr:rowOff>
    </xdr:to>
    <xdr:pic>
      <xdr:nvPicPr>
        <xdr:cNvPr id="33" name="Graphic 32" descr="House">
          <a:hlinkClick xmlns:r="http://schemas.openxmlformats.org/officeDocument/2006/relationships" r:id="rId1"/>
          <a:extLst>
            <a:ext uri="{FF2B5EF4-FFF2-40B4-BE49-F238E27FC236}">
              <a16:creationId xmlns:a16="http://schemas.microsoft.com/office/drawing/2014/main" id="{D105A755-CBE6-47FE-9E1D-91E56C23C72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8877300" y="95250"/>
          <a:ext cx="383287" cy="381000"/>
        </a:xfrm>
        <a:prstGeom prst="rect">
          <a:avLst/>
        </a:prstGeom>
      </xdr:spPr>
    </xdr:pic>
    <xdr:clientData/>
  </xdr:twoCellAnchor>
  <xdr:twoCellAnchor editAs="oneCell">
    <xdr:from>
      <xdr:col>1</xdr:col>
      <xdr:colOff>112058</xdr:colOff>
      <xdr:row>3</xdr:row>
      <xdr:rowOff>74706</xdr:rowOff>
    </xdr:from>
    <xdr:to>
      <xdr:col>1</xdr:col>
      <xdr:colOff>1830237</xdr:colOff>
      <xdr:row>13</xdr:row>
      <xdr:rowOff>169209</xdr:rowOff>
    </xdr:to>
    <xdr:pic>
      <xdr:nvPicPr>
        <xdr:cNvPr id="45" name="Picture 44" descr="Southern Sensei by [Mark Preston]">
          <a:hlinkClick xmlns:r="http://schemas.openxmlformats.org/officeDocument/2006/relationships" r:id="rId4"/>
          <a:extLst>
            <a:ext uri="{FF2B5EF4-FFF2-40B4-BE49-F238E27FC236}">
              <a16:creationId xmlns:a16="http://schemas.microsoft.com/office/drawing/2014/main" id="{9104FA34-EE8C-40E6-9A5C-ADEE40ECDFC6}"/>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42793" y="1419412"/>
          <a:ext cx="1718179" cy="2522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280146</xdr:colOff>
      <xdr:row>2</xdr:row>
      <xdr:rowOff>74707</xdr:rowOff>
    </xdr:from>
    <xdr:to>
      <xdr:col>3</xdr:col>
      <xdr:colOff>1976573</xdr:colOff>
      <xdr:row>12</xdr:row>
      <xdr:rowOff>18675</xdr:rowOff>
    </xdr:to>
    <xdr:pic>
      <xdr:nvPicPr>
        <xdr:cNvPr id="46" name="Picture 45" descr="Lean Safety Gemba Walks: A Methodology for Workforce Engagement and Culture Change">
          <a:hlinkClick xmlns:r="http://schemas.openxmlformats.org/officeDocument/2006/relationships" r:id="rId6"/>
          <a:extLst>
            <a:ext uri="{FF2B5EF4-FFF2-40B4-BE49-F238E27FC236}">
              <a16:creationId xmlns:a16="http://schemas.microsoft.com/office/drawing/2014/main" id="{A18AAFFE-98DA-4500-8D98-3522CD6F595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4949264" y="1363383"/>
          <a:ext cx="1696427" cy="2371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37352</xdr:colOff>
      <xdr:row>14</xdr:row>
      <xdr:rowOff>74706</xdr:rowOff>
    </xdr:from>
    <xdr:to>
      <xdr:col>1</xdr:col>
      <xdr:colOff>1860285</xdr:colOff>
      <xdr:row>25</xdr:row>
      <xdr:rowOff>112060</xdr:rowOff>
    </xdr:to>
    <xdr:pic>
      <xdr:nvPicPr>
        <xdr:cNvPr id="48" name="Picture 47" descr="The Façade of Excellence: Defining a New Normal of Leadership">
          <a:hlinkClick xmlns:r="http://schemas.openxmlformats.org/officeDocument/2006/relationships" r:id="rId8"/>
          <a:extLst>
            <a:ext uri="{FF2B5EF4-FFF2-40B4-BE49-F238E27FC236}">
              <a16:creationId xmlns:a16="http://schemas.microsoft.com/office/drawing/2014/main" id="{4B9BCE82-C8E2-4C46-827D-BCE2AF6DEEB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168087" y="4090147"/>
          <a:ext cx="1822933" cy="2708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37354</xdr:colOff>
      <xdr:row>25</xdr:row>
      <xdr:rowOff>205441</xdr:rowOff>
    </xdr:from>
    <xdr:to>
      <xdr:col>1</xdr:col>
      <xdr:colOff>1867359</xdr:colOff>
      <xdr:row>36</xdr:row>
      <xdr:rowOff>93382</xdr:rowOff>
    </xdr:to>
    <xdr:pic>
      <xdr:nvPicPr>
        <xdr:cNvPr id="49" name="Picture 48" descr="Manufacturing Mastery">
          <a:hlinkClick xmlns:r="http://schemas.openxmlformats.org/officeDocument/2006/relationships" r:id="rId10"/>
          <a:extLst>
            <a:ext uri="{FF2B5EF4-FFF2-40B4-BE49-F238E27FC236}">
              <a16:creationId xmlns:a16="http://schemas.microsoft.com/office/drawing/2014/main" id="{9FF548D6-A876-4F56-8B69-1DEB35AB84E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168089" y="6891617"/>
          <a:ext cx="1830005" cy="2558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578970</xdr:colOff>
      <xdr:row>2</xdr:row>
      <xdr:rowOff>168088</xdr:rowOff>
    </xdr:from>
    <xdr:to>
      <xdr:col>9</xdr:col>
      <xdr:colOff>1921995</xdr:colOff>
      <xdr:row>11</xdr:row>
      <xdr:rowOff>20543</xdr:rowOff>
    </xdr:to>
    <xdr:pic>
      <xdr:nvPicPr>
        <xdr:cNvPr id="51" name="Picture 50" descr="The Creativity Leap: Unleash Curiosity, Improvisation, and Intuition at Work">
          <a:hlinkClick xmlns:r="http://schemas.openxmlformats.org/officeDocument/2006/relationships" r:id="rId12"/>
          <a:extLst>
            <a:ext uri="{FF2B5EF4-FFF2-40B4-BE49-F238E27FC236}">
              <a16:creationId xmlns:a16="http://schemas.microsoft.com/office/drawing/2014/main" id="{7FB93B11-75E5-4E5A-923E-FB10C0827D08}"/>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7201029" y="1270000"/>
          <a:ext cx="1343025" cy="2037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373529</xdr:colOff>
      <xdr:row>2</xdr:row>
      <xdr:rowOff>186764</xdr:rowOff>
    </xdr:from>
    <xdr:to>
      <xdr:col>10</xdr:col>
      <xdr:colOff>1983254</xdr:colOff>
      <xdr:row>11</xdr:row>
      <xdr:rowOff>39219</xdr:rowOff>
    </xdr:to>
    <xdr:pic>
      <xdr:nvPicPr>
        <xdr:cNvPr id="53" name="Picture 52" descr="The Complete Lean Enterprise: Value Stream Mapping for Office and Services, Second Edition">
          <a:hlinkClick xmlns:r="http://schemas.openxmlformats.org/officeDocument/2006/relationships" r:id="rId14"/>
          <a:extLst>
            <a:ext uri="{FF2B5EF4-FFF2-40B4-BE49-F238E27FC236}">
              <a16:creationId xmlns:a16="http://schemas.microsoft.com/office/drawing/2014/main" id="{5A37B4C3-251D-460F-988B-CFB9396AD495}"/>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19386176" y="1288676"/>
          <a:ext cx="1609725" cy="2037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273322</xdr:colOff>
      <xdr:row>2</xdr:row>
      <xdr:rowOff>130735</xdr:rowOff>
    </xdr:from>
    <xdr:to>
      <xdr:col>7</xdr:col>
      <xdr:colOff>1849531</xdr:colOff>
      <xdr:row>11</xdr:row>
      <xdr:rowOff>149411</xdr:rowOff>
    </xdr:to>
    <xdr:pic>
      <xdr:nvPicPr>
        <xdr:cNvPr id="55" name="Picture 54" descr="Lean Office and Service Simplified">
          <a:hlinkClick xmlns:r="http://schemas.openxmlformats.org/officeDocument/2006/relationships" r:id="rId16"/>
          <a:extLst>
            <a:ext uri="{FF2B5EF4-FFF2-40B4-BE49-F238E27FC236}">
              <a16:creationId xmlns:a16="http://schemas.microsoft.com/office/drawing/2014/main" id="{8F58D256-E033-4D1D-9161-E369599C5B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12114204" y="1419411"/>
          <a:ext cx="1576209" cy="2203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336176</xdr:colOff>
      <xdr:row>2</xdr:row>
      <xdr:rowOff>112060</xdr:rowOff>
    </xdr:from>
    <xdr:to>
      <xdr:col>8</xdr:col>
      <xdr:colOff>1923676</xdr:colOff>
      <xdr:row>11</xdr:row>
      <xdr:rowOff>140100</xdr:rowOff>
    </xdr:to>
    <xdr:pic>
      <xdr:nvPicPr>
        <xdr:cNvPr id="56" name="Picture 55">
          <a:hlinkClick xmlns:r="http://schemas.openxmlformats.org/officeDocument/2006/relationships" r:id="rId18"/>
          <a:extLst>
            <a:ext uri="{FF2B5EF4-FFF2-40B4-BE49-F238E27FC236}">
              <a16:creationId xmlns:a16="http://schemas.microsoft.com/office/drawing/2014/main" id="{8F929C98-B763-4FB0-AD2A-499030490C5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14567647" y="1400736"/>
          <a:ext cx="1587500" cy="2213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466912</xdr:colOff>
      <xdr:row>2</xdr:row>
      <xdr:rowOff>93383</xdr:rowOff>
    </xdr:from>
    <xdr:to>
      <xdr:col>6</xdr:col>
      <xdr:colOff>1788888</xdr:colOff>
      <xdr:row>11</xdr:row>
      <xdr:rowOff>18676</xdr:rowOff>
    </xdr:to>
    <xdr:pic>
      <xdr:nvPicPr>
        <xdr:cNvPr id="57" name="Picture 56" descr="Zero Inventories (IRWIN/APICS SERIES IN PRODUCTION MANAGEMENT)">
          <a:hlinkClick xmlns:r="http://schemas.openxmlformats.org/officeDocument/2006/relationships" r:id="rId20"/>
          <a:extLst>
            <a:ext uri="{FF2B5EF4-FFF2-40B4-BE49-F238E27FC236}">
              <a16:creationId xmlns:a16="http://schemas.microsoft.com/office/drawing/2014/main" id="{6BCBC9E3-3F88-45C9-AF4F-1955E3773F0F}"/>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9917206" y="1382059"/>
          <a:ext cx="1321976" cy="2110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410882</xdr:colOff>
      <xdr:row>2</xdr:row>
      <xdr:rowOff>186766</xdr:rowOff>
    </xdr:from>
    <xdr:to>
      <xdr:col>11</xdr:col>
      <xdr:colOff>1951463</xdr:colOff>
      <xdr:row>12</xdr:row>
      <xdr:rowOff>100284</xdr:rowOff>
    </xdr:to>
    <xdr:pic>
      <xdr:nvPicPr>
        <xdr:cNvPr id="59" name="Picture 58" descr="Compression: Meeting the Challenges of Sustainability Through Vigorous Learning Enterprises">
          <a:hlinkClick xmlns:r="http://schemas.openxmlformats.org/officeDocument/2006/relationships" r:id="rId22"/>
          <a:extLst>
            <a:ext uri="{FF2B5EF4-FFF2-40B4-BE49-F238E27FC236}">
              <a16:creationId xmlns:a16="http://schemas.microsoft.com/office/drawing/2014/main" id="{45D1C6E4-C338-4374-9732-751E7A17AF6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24246614" y="1998839"/>
          <a:ext cx="1540581" cy="2469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373530</xdr:colOff>
      <xdr:row>2</xdr:row>
      <xdr:rowOff>130736</xdr:rowOff>
    </xdr:from>
    <xdr:to>
      <xdr:col>4</xdr:col>
      <xdr:colOff>1886324</xdr:colOff>
      <xdr:row>11</xdr:row>
      <xdr:rowOff>177445</xdr:rowOff>
    </xdr:to>
    <xdr:pic>
      <xdr:nvPicPr>
        <xdr:cNvPr id="60" name="Picture 59" descr="How to Do a Gemba Walk: Coaching Gemba Walkers">
          <a:hlinkClick xmlns:r="http://schemas.openxmlformats.org/officeDocument/2006/relationships" r:id="rId24"/>
          <a:extLst>
            <a:ext uri="{FF2B5EF4-FFF2-40B4-BE49-F238E27FC236}">
              <a16:creationId xmlns:a16="http://schemas.microsoft.com/office/drawing/2014/main" id="{40B525F0-129E-4CD2-9181-FFDB6A2018A2}"/>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7433236" y="1419412"/>
          <a:ext cx="1512794" cy="2231857"/>
        </a:xfrm>
        <a:prstGeom prst="rect">
          <a:avLst/>
        </a:prstGeom>
        <a:noFill/>
        <a:ln w="1905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448235</xdr:colOff>
      <xdr:row>13</xdr:row>
      <xdr:rowOff>37352</xdr:rowOff>
    </xdr:from>
    <xdr:to>
      <xdr:col>12</xdr:col>
      <xdr:colOff>1905560</xdr:colOff>
      <xdr:row>21</xdr:row>
      <xdr:rowOff>132602</xdr:rowOff>
    </xdr:to>
    <xdr:pic>
      <xdr:nvPicPr>
        <xdr:cNvPr id="61" name="Picture 60" descr="Escape the Improvement Trap: Five Ingredients Missing in Most Improvement Recipes">
          <a:hlinkClick xmlns:r="http://schemas.openxmlformats.org/officeDocument/2006/relationships" r:id="rId26"/>
          <a:extLst>
            <a:ext uri="{FF2B5EF4-FFF2-40B4-BE49-F238E27FC236}">
              <a16:creationId xmlns:a16="http://schemas.microsoft.com/office/drawing/2014/main" id="{838420E4-4E00-48CD-9454-57ACAA14A446}"/>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26632647" y="3996764"/>
          <a:ext cx="1457325" cy="2037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448234</xdr:colOff>
      <xdr:row>3</xdr:row>
      <xdr:rowOff>18676</xdr:rowOff>
    </xdr:from>
    <xdr:to>
      <xdr:col>2</xdr:col>
      <xdr:colOff>1908938</xdr:colOff>
      <xdr:row>12</xdr:row>
      <xdr:rowOff>18676</xdr:rowOff>
    </xdr:to>
    <xdr:pic>
      <xdr:nvPicPr>
        <xdr:cNvPr id="62" name="Picture 61" descr="Hope Rises: Make Your Life, Love &amp; Leadership Soar">
          <a:hlinkClick xmlns:r="http://schemas.openxmlformats.org/officeDocument/2006/relationships" r:id="rId28"/>
          <a:extLst>
            <a:ext uri="{FF2B5EF4-FFF2-40B4-BE49-F238E27FC236}">
              <a16:creationId xmlns:a16="http://schemas.microsoft.com/office/drawing/2014/main" id="{989E7542-7429-4832-8EFB-B6288F96AFD7}"/>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2726763" y="1550147"/>
          <a:ext cx="1460704" cy="2185147"/>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392206</xdr:colOff>
      <xdr:row>12</xdr:row>
      <xdr:rowOff>0</xdr:rowOff>
    </xdr:from>
    <xdr:to>
      <xdr:col>10</xdr:col>
      <xdr:colOff>1905000</xdr:colOff>
      <xdr:row>21</xdr:row>
      <xdr:rowOff>46710</xdr:rowOff>
    </xdr:to>
    <xdr:pic>
      <xdr:nvPicPr>
        <xdr:cNvPr id="63" name="Picture 62" descr="Value Stream Mapping: How to Visualize Work and Align Leadership for Organizational Transformation">
          <a:hlinkClick xmlns:r="http://schemas.openxmlformats.org/officeDocument/2006/relationships" r:id="rId30"/>
          <a:extLst>
            <a:ext uri="{FF2B5EF4-FFF2-40B4-BE49-F238E27FC236}">
              <a16:creationId xmlns:a16="http://schemas.microsoft.com/office/drawing/2014/main" id="{E8582A43-D01B-446B-92B9-40CADE30F323}"/>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19404853" y="3716618"/>
          <a:ext cx="1512794" cy="2231857"/>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317501</xdr:colOff>
      <xdr:row>12</xdr:row>
      <xdr:rowOff>186764</xdr:rowOff>
    </xdr:from>
    <xdr:to>
      <xdr:col>2</xdr:col>
      <xdr:colOff>2023855</xdr:colOff>
      <xdr:row>19</xdr:row>
      <xdr:rowOff>95251</xdr:rowOff>
    </xdr:to>
    <xdr:pic>
      <xdr:nvPicPr>
        <xdr:cNvPr id="64" name="Picture 63" descr="Clarity First: How Smart Leaders and Organizations Achieve Outstanding Performance">
          <a:hlinkClick xmlns:r="http://schemas.openxmlformats.org/officeDocument/2006/relationships" r:id="rId32"/>
          <a:extLst>
            <a:ext uri="{FF2B5EF4-FFF2-40B4-BE49-F238E27FC236}">
              <a16:creationId xmlns:a16="http://schemas.microsoft.com/office/drawing/2014/main" id="{44943724-2240-4D0D-A814-099F8D06EBCA}"/>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596030" y="3903382"/>
          <a:ext cx="1706354" cy="1608044"/>
        </a:xfrm>
        <a:prstGeom prst="rect">
          <a:avLst/>
        </a:prstGeom>
        <a:noFill/>
        <a:ln w="1905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354853</xdr:colOff>
      <xdr:row>19</xdr:row>
      <xdr:rowOff>224119</xdr:rowOff>
    </xdr:from>
    <xdr:to>
      <xdr:col>2</xdr:col>
      <xdr:colOff>1916953</xdr:colOff>
      <xdr:row>28</xdr:row>
      <xdr:rowOff>76574</xdr:rowOff>
    </xdr:to>
    <xdr:pic>
      <xdr:nvPicPr>
        <xdr:cNvPr id="65" name="Picture 64" descr="The High-Velocity Edge: How Market Leaders Leverage Operational Excellence to Beat the Competition">
          <a:hlinkClick xmlns:r="http://schemas.openxmlformats.org/officeDocument/2006/relationships" r:id="rId34"/>
          <a:extLst>
            <a:ext uri="{FF2B5EF4-FFF2-40B4-BE49-F238E27FC236}">
              <a16:creationId xmlns:a16="http://schemas.microsoft.com/office/drawing/2014/main" id="{30D58AB1-412C-4683-867A-335AAC4D08B3}"/>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a:ext>
          </a:extLst>
        </a:blip>
        <a:srcRect/>
        <a:stretch>
          <a:fillRect/>
        </a:stretch>
      </xdr:blipFill>
      <xdr:spPr bwMode="auto">
        <a:xfrm>
          <a:off x="2633382" y="5640295"/>
          <a:ext cx="1562100" cy="2037603"/>
        </a:xfrm>
        <a:prstGeom prst="rect">
          <a:avLst/>
        </a:prstGeom>
        <a:noFill/>
        <a:ln w="1905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410881</xdr:colOff>
      <xdr:row>2</xdr:row>
      <xdr:rowOff>56029</xdr:rowOff>
    </xdr:from>
    <xdr:to>
      <xdr:col>13</xdr:col>
      <xdr:colOff>2017058</xdr:colOff>
      <xdr:row>11</xdr:row>
      <xdr:rowOff>240508</xdr:rowOff>
    </xdr:to>
    <xdr:pic>
      <xdr:nvPicPr>
        <xdr:cNvPr id="66" name="Picture 65" descr="Sponsored Ad - The Experience Maker: How to Create Remarkable Experiences That Your Customers Can’t Wait to Share">
          <a:hlinkClick xmlns:r="http://schemas.openxmlformats.org/officeDocument/2006/relationships" r:id="rId36"/>
          <a:extLst>
            <a:ext uri="{FF2B5EF4-FFF2-40B4-BE49-F238E27FC236}">
              <a16:creationId xmlns:a16="http://schemas.microsoft.com/office/drawing/2014/main" id="{1AA5DCD1-E104-4F7A-B4AC-B098B43E83FF}"/>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a:ext>
          </a:extLst>
        </a:blip>
        <a:srcRect/>
        <a:stretch>
          <a:fillRect/>
        </a:stretch>
      </xdr:blipFill>
      <xdr:spPr bwMode="auto">
        <a:xfrm>
          <a:off x="26595293" y="1344705"/>
          <a:ext cx="1606177" cy="23696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280145</xdr:colOff>
      <xdr:row>2</xdr:row>
      <xdr:rowOff>112059</xdr:rowOff>
    </xdr:from>
    <xdr:to>
      <xdr:col>5</xdr:col>
      <xdr:colOff>1867646</xdr:colOff>
      <xdr:row>12</xdr:row>
      <xdr:rowOff>181180</xdr:rowOff>
    </xdr:to>
    <xdr:pic>
      <xdr:nvPicPr>
        <xdr:cNvPr id="67" name="Picture 66" descr="Essential Manufacturing KPIs: 52 Full KPI Definitions Included (Essential KPIs Book 1)">
          <a:hlinkClick xmlns:r="http://schemas.openxmlformats.org/officeDocument/2006/relationships" r:id="rId38"/>
          <a:extLst>
            <a:ext uri="{FF2B5EF4-FFF2-40B4-BE49-F238E27FC236}">
              <a16:creationId xmlns:a16="http://schemas.microsoft.com/office/drawing/2014/main" id="{8AF1BB0C-71FD-410D-80A0-F86F1CC4AF23}"/>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a:ext>
          </a:extLst>
        </a:blip>
        <a:srcRect/>
        <a:stretch>
          <a:fillRect/>
        </a:stretch>
      </xdr:blipFill>
      <xdr:spPr bwMode="auto">
        <a:xfrm>
          <a:off x="9730439" y="1400735"/>
          <a:ext cx="1587501" cy="2497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298823</xdr:colOff>
      <xdr:row>13</xdr:row>
      <xdr:rowOff>130735</xdr:rowOff>
    </xdr:from>
    <xdr:to>
      <xdr:col>5</xdr:col>
      <xdr:colOff>1848971</xdr:colOff>
      <xdr:row>23</xdr:row>
      <xdr:rowOff>141104</xdr:rowOff>
    </xdr:to>
    <xdr:pic>
      <xdr:nvPicPr>
        <xdr:cNvPr id="68" name="Picture 67" descr="Essential Fulfillment and Warehouse KPIs: 32 Full KPI Definitions Included (Essential KPIs Book 9)">
          <a:hlinkClick xmlns:r="http://schemas.openxmlformats.org/officeDocument/2006/relationships" r:id="rId40"/>
          <a:extLst>
            <a:ext uri="{FF2B5EF4-FFF2-40B4-BE49-F238E27FC236}">
              <a16:creationId xmlns:a16="http://schemas.microsoft.com/office/drawing/2014/main" id="{63E668DC-B753-4404-BE74-C8F67AA62AF6}"/>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a:ext>
          </a:extLst>
        </a:blip>
        <a:srcRect/>
        <a:stretch>
          <a:fillRect/>
        </a:stretch>
      </xdr:blipFill>
      <xdr:spPr bwMode="auto">
        <a:xfrm>
          <a:off x="9749117" y="4090147"/>
          <a:ext cx="1550148" cy="2438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317501</xdr:colOff>
      <xdr:row>24</xdr:row>
      <xdr:rowOff>56029</xdr:rowOff>
    </xdr:from>
    <xdr:to>
      <xdr:col>5</xdr:col>
      <xdr:colOff>1998383</xdr:colOff>
      <xdr:row>33</xdr:row>
      <xdr:rowOff>37353</xdr:rowOff>
    </xdr:to>
    <xdr:pic>
      <xdr:nvPicPr>
        <xdr:cNvPr id="69" name="Picture 68" descr="GAMED: Why targets and incentives fail and how to fix them">
          <a:hlinkClick xmlns:r="http://schemas.openxmlformats.org/officeDocument/2006/relationships" r:id="rId42"/>
          <a:extLst>
            <a:ext uri="{FF2B5EF4-FFF2-40B4-BE49-F238E27FC236}">
              <a16:creationId xmlns:a16="http://schemas.microsoft.com/office/drawing/2014/main" id="{FA63C82C-A16C-4827-994A-BA24574670C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a:ext>
          </a:extLst>
        </a:blip>
        <a:srcRect/>
        <a:stretch>
          <a:fillRect/>
        </a:stretch>
      </xdr:blipFill>
      <xdr:spPr bwMode="auto">
        <a:xfrm>
          <a:off x="9767795" y="6686176"/>
          <a:ext cx="1680882" cy="2166471"/>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429559</xdr:colOff>
      <xdr:row>2</xdr:row>
      <xdr:rowOff>130736</xdr:rowOff>
    </xdr:from>
    <xdr:to>
      <xdr:col>12</xdr:col>
      <xdr:colOff>2054411</xdr:colOff>
      <xdr:row>12</xdr:row>
      <xdr:rowOff>67357</xdr:rowOff>
    </xdr:to>
    <xdr:pic>
      <xdr:nvPicPr>
        <xdr:cNvPr id="70" name="Picture 69" descr="Continuous Improvement: Seek Perfection, Assure Quality at its Source, Embrace Scientific Thinking, Focus on Process, and ...">
          <a:hlinkClick xmlns:r="http://schemas.openxmlformats.org/officeDocument/2006/relationships" r:id="rId44"/>
          <a:extLst>
            <a:ext uri="{FF2B5EF4-FFF2-40B4-BE49-F238E27FC236}">
              <a16:creationId xmlns:a16="http://schemas.microsoft.com/office/drawing/2014/main" id="{804B26AC-783A-49DA-AA02-53E2096B4181}"/>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a:ext>
          </a:extLst>
        </a:blip>
        <a:srcRect/>
        <a:stretch>
          <a:fillRect/>
        </a:stretch>
      </xdr:blipFill>
      <xdr:spPr bwMode="auto">
        <a:xfrm>
          <a:off x="26613971" y="1419412"/>
          <a:ext cx="1624852" cy="2364564"/>
        </a:xfrm>
        <a:prstGeom prst="rect">
          <a:avLst/>
        </a:prstGeom>
        <a:noFill/>
        <a:ln w="1905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373530</xdr:colOff>
      <xdr:row>29</xdr:row>
      <xdr:rowOff>74704</xdr:rowOff>
    </xdr:from>
    <xdr:to>
      <xdr:col>2</xdr:col>
      <xdr:colOff>1830296</xdr:colOff>
      <xdr:row>38</xdr:row>
      <xdr:rowOff>74704</xdr:rowOff>
    </xdr:to>
    <xdr:pic>
      <xdr:nvPicPr>
        <xdr:cNvPr id="71" name="Picture 70" descr="Learning to Lead, Leading to Learn: Lessons from Toyota Leader Isao Yoshino on a Lifetime of Continuous Learning">
          <a:hlinkClick xmlns:r="http://schemas.openxmlformats.org/officeDocument/2006/relationships" r:id="rId46"/>
          <a:extLst>
            <a:ext uri="{FF2B5EF4-FFF2-40B4-BE49-F238E27FC236}">
              <a16:creationId xmlns:a16="http://schemas.microsoft.com/office/drawing/2014/main" id="{05306078-A2C2-4A61-8441-8F0CAE15F51F}"/>
            </a:ext>
          </a:extLst>
        </xdr:cNvPr>
        <xdr:cNvPicPr>
          <a:picLocks noChangeAspect="1" noChangeArrowheads="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bwMode="auto">
        <a:xfrm>
          <a:off x="2652059" y="7918822"/>
          <a:ext cx="1456766" cy="2185147"/>
        </a:xfrm>
        <a:prstGeom prst="rect">
          <a:avLst/>
        </a:prstGeom>
        <a:noFill/>
        <a:ln w="1905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139389</xdr:colOff>
      <xdr:row>37</xdr:row>
      <xdr:rowOff>46462</xdr:rowOff>
    </xdr:from>
    <xdr:to>
      <xdr:col>1</xdr:col>
      <xdr:colOff>1928231</xdr:colOff>
      <xdr:row>48</xdr:row>
      <xdr:rowOff>6702</xdr:rowOff>
    </xdr:to>
    <xdr:pic>
      <xdr:nvPicPr>
        <xdr:cNvPr id="58" name="Picture 57" descr="Winning the Knowledge Transfer Race">
          <a:hlinkClick xmlns:r="http://schemas.openxmlformats.org/officeDocument/2006/relationships" r:id="rId48"/>
          <a:extLst>
            <a:ext uri="{FF2B5EF4-FFF2-40B4-BE49-F238E27FC236}">
              <a16:creationId xmlns:a16="http://schemas.microsoft.com/office/drawing/2014/main" id="{F0A68F45-4EC2-4B3B-AB58-60F75A3BA7F3}"/>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a:ext>
          </a:extLst>
        </a:blip>
        <a:srcRect/>
        <a:stretch>
          <a:fillRect/>
        </a:stretch>
      </xdr:blipFill>
      <xdr:spPr bwMode="auto">
        <a:xfrm>
          <a:off x="278779" y="10802742"/>
          <a:ext cx="1788842" cy="27712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348476</xdr:colOff>
      <xdr:row>13</xdr:row>
      <xdr:rowOff>-1</xdr:rowOff>
    </xdr:from>
    <xdr:to>
      <xdr:col>11</xdr:col>
      <xdr:colOff>2009921</xdr:colOff>
      <xdr:row>22</xdr:row>
      <xdr:rowOff>139389</xdr:rowOff>
    </xdr:to>
    <xdr:pic>
      <xdr:nvPicPr>
        <xdr:cNvPr id="72" name="Picture 71" descr="Lean for the Long Term: Sustainment is a Myth, Transformation is Reality">
          <a:hlinkClick xmlns:r="http://schemas.openxmlformats.org/officeDocument/2006/relationships" r:id="rId50"/>
          <a:extLst>
            <a:ext uri="{FF2B5EF4-FFF2-40B4-BE49-F238E27FC236}">
              <a16:creationId xmlns:a16="http://schemas.microsoft.com/office/drawing/2014/main" id="{E8A28B89-F1D4-4FAA-891D-EDD3EFD04718}"/>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a:ext>
          </a:extLst>
        </a:blip>
        <a:srcRect/>
        <a:stretch>
          <a:fillRect/>
        </a:stretch>
      </xdr:blipFill>
      <xdr:spPr bwMode="auto">
        <a:xfrm>
          <a:off x="24184208" y="4623109"/>
          <a:ext cx="1661445" cy="243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133349</xdr:colOff>
      <xdr:row>0</xdr:row>
      <xdr:rowOff>85724</xdr:rowOff>
    </xdr:from>
    <xdr:to>
      <xdr:col>2</xdr:col>
      <xdr:colOff>289560</xdr:colOff>
      <xdr:row>0</xdr:row>
      <xdr:rowOff>757424</xdr:rowOff>
    </xdr:to>
    <xdr:pic>
      <xdr:nvPicPr>
        <xdr:cNvPr id="2" name="Picture 1">
          <a:extLst>
            <a:ext uri="{FF2B5EF4-FFF2-40B4-BE49-F238E27FC236}">
              <a16:creationId xmlns:a16="http://schemas.microsoft.com/office/drawing/2014/main" id="{996C5F08-9F2A-478D-8E9F-A33D8C8DE26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349" y="85724"/>
          <a:ext cx="2066926" cy="671700"/>
        </a:xfrm>
        <a:prstGeom prst="rect">
          <a:avLst/>
        </a:prstGeom>
      </xdr:spPr>
    </xdr:pic>
    <xdr:clientData/>
  </xdr:twoCellAnchor>
  <xdr:twoCellAnchor>
    <xdr:from>
      <xdr:col>4</xdr:col>
      <xdr:colOff>177800</xdr:colOff>
      <xdr:row>0</xdr:row>
      <xdr:rowOff>114300</xdr:rowOff>
    </xdr:from>
    <xdr:to>
      <xdr:col>6</xdr:col>
      <xdr:colOff>495300</xdr:colOff>
      <xdr:row>0</xdr:row>
      <xdr:rowOff>736600</xdr:rowOff>
    </xdr:to>
    <xdr:sp macro="" textlink="">
      <xdr:nvSpPr>
        <xdr:cNvPr id="3" name="TextBox 2">
          <a:extLst>
            <a:ext uri="{FF2B5EF4-FFF2-40B4-BE49-F238E27FC236}">
              <a16:creationId xmlns:a16="http://schemas.microsoft.com/office/drawing/2014/main" id="{36BF9FEB-CD6E-46E2-9949-7BE3B95980CD}"/>
            </a:ext>
          </a:extLst>
        </xdr:cNvPr>
        <xdr:cNvSpPr txBox="1"/>
      </xdr:nvSpPr>
      <xdr:spPr>
        <a:xfrm>
          <a:off x="3473450" y="114300"/>
          <a:ext cx="1431925" cy="622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rgbClr val="FF0000"/>
              </a:solidFill>
            </a:rPr>
            <a:t>Do not enter data on this sheet</a:t>
          </a:r>
          <a:r>
            <a:rPr lang="en-US" sz="1100" baseline="0">
              <a:solidFill>
                <a:srgbClr val="FF0000"/>
              </a:solidFill>
            </a:rPr>
            <a:t>; it will a</a:t>
          </a:r>
          <a:r>
            <a:rPr lang="en-US" sz="1100">
              <a:solidFill>
                <a:srgbClr val="FF0000"/>
              </a:solidFill>
            </a:rPr>
            <a:t>utopopulate</a:t>
          </a:r>
        </a:p>
      </xdr:txBody>
    </xdr:sp>
    <xdr:clientData/>
  </xdr:twoCellAnchor>
  <xdr:twoCellAnchor>
    <xdr:from>
      <xdr:col>0</xdr:col>
      <xdr:colOff>0</xdr:colOff>
      <xdr:row>82</xdr:row>
      <xdr:rowOff>182880</xdr:rowOff>
    </xdr:from>
    <xdr:to>
      <xdr:col>2</xdr:col>
      <xdr:colOff>237490</xdr:colOff>
      <xdr:row>88</xdr:row>
      <xdr:rowOff>83820</xdr:rowOff>
    </xdr:to>
    <xdr:sp macro="" textlink="">
      <xdr:nvSpPr>
        <xdr:cNvPr id="4" name="Rectangle 3">
          <a:extLst>
            <a:ext uri="{FF2B5EF4-FFF2-40B4-BE49-F238E27FC236}">
              <a16:creationId xmlns:a16="http://schemas.microsoft.com/office/drawing/2014/main" id="{829A0EEE-737A-4CAB-BF03-6375CE80E8C2}"/>
            </a:ext>
          </a:extLst>
        </xdr:cNvPr>
        <xdr:cNvSpPr/>
      </xdr:nvSpPr>
      <xdr:spPr>
        <a:xfrm>
          <a:off x="0" y="19928205"/>
          <a:ext cx="2152015" cy="11010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nSpc>
              <a:spcPct val="107000"/>
            </a:lnSpc>
            <a:spcBef>
              <a:spcPts val="0"/>
            </a:spcBef>
            <a:spcAft>
              <a:spcPts val="800"/>
            </a:spcAft>
          </a:pPr>
          <a:r>
            <a:rPr lang="en-US" sz="1400">
              <a:effectLst/>
              <a:ea typeface="Calibri" panose="020F0502020204030204" pitchFamily="34" charset="0"/>
              <a:cs typeface="Arial" panose="020B0604020202020204" pitchFamily="34" charset="0"/>
            </a:rPr>
            <a:t>Copyright © 2023 Association for Manufacturing Excellence</a:t>
          </a:r>
          <a:endParaRPr lang="en-US" sz="1100">
            <a:effectLst/>
            <a:ea typeface="Calibri" panose="020F0502020204030204" pitchFamily="34" charset="0"/>
            <a:cs typeface="Arial" panose="020B0604020202020204" pitchFamily="34" charset="0"/>
          </a:endParaRPr>
        </a:p>
      </xdr:txBody>
    </xdr:sp>
    <xdr:clientData/>
  </xdr:twoCellAnchor>
  <xdr:twoCellAnchor editAs="oneCell">
    <xdr:from>
      <xdr:col>2</xdr:col>
      <xdr:colOff>489479</xdr:colOff>
      <xdr:row>0</xdr:row>
      <xdr:rowOff>66146</xdr:rowOff>
    </xdr:from>
    <xdr:to>
      <xdr:col>2</xdr:col>
      <xdr:colOff>872766</xdr:colOff>
      <xdr:row>0</xdr:row>
      <xdr:rowOff>449051</xdr:rowOff>
    </xdr:to>
    <xdr:pic>
      <xdr:nvPicPr>
        <xdr:cNvPr id="5" name="Graphic 4" descr="House">
          <a:hlinkClick xmlns:r="http://schemas.openxmlformats.org/officeDocument/2006/relationships" r:id="rId2"/>
          <a:extLst>
            <a:ext uri="{FF2B5EF4-FFF2-40B4-BE49-F238E27FC236}">
              <a16:creationId xmlns:a16="http://schemas.microsoft.com/office/drawing/2014/main" id="{7CEF3391-5E75-4DD3-8EF9-F342CC3B0FA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r:embed="rId4"/>
            </a:ext>
          </a:extLst>
        </a:blip>
        <a:stretch>
          <a:fillRect/>
        </a:stretch>
      </xdr:blipFill>
      <xdr:spPr>
        <a:xfrm>
          <a:off x="2407708" y="66146"/>
          <a:ext cx="383287" cy="381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KT10900/FINDIV/CORPPLN/NSI/Monthly/F99%20P&amp;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Documents%20and%20Settings/jmp02/Local%20Settings/Temporary%20Internet%20Files/OLK12/STDWCT%20Templa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Documents%20and%20Settings/jcappadora/Local%20Settings/Temp/3P%20MBB%20Cert%20For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Charts/Test%20Matrix/cbu_test_repor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Finance/Gregg/PFP/PFP%2004%20-%20Sep%20Final%20(with%2004%20@%2004%20Pl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d5bb78c120bb3e26/Desktop/AME%20Champions%20Task%20Force/AME%20Champions%20Task%20Force/AME%20Champions%20Task%20Force/Mark's%20Job%20Search.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wa.kyosys.com/Documents%20and%20Settings/Ken%20Rolfes/Local%20Settings/Temporary%20Internet%20Files/OLK27A/Lean/F-BMAValueStreamCostTempl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Documents%20and%20Settings/epreist/Local%20Settings/Temporary%20Internet%20Files/Content.Outlook/6AGD1431/Continuous%20Improvement%20-%20lea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ocuments%20and%20Settings/epreist/Local%20Settings/Temporary%20Internet%20Files/Content.Outlook/6AGD1431/Continuous%20Improvement%20-%20le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d5bb78c120bb3e26/Desktop/Current%20Clients/Plasma/Yulin%20gantt-chart%205-13-1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FSL/Std%20Kaizen/1-Lean_Event_Job_Aids_Rev_N.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Documents%20and%20Settings/ddm01/Local%20Settings/Temporary%20Internet%20Files/OLK24/WINDOWS/TEMP/3Q%20QBR%20Balance%20Shee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NSI1/SYS/NSI_PLAN/NSI/PROFIT98/NEW98/LITHONI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NSI1/SYS/NSI_PLAN/NSI/PROFIT98/NEW98/AEC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windows/TEMP/ERlvl1RM_qtysBR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Documents%20and%20Settings/ddm01/Local%20Settings/Temporary%20Internet%20Files/OLK24/CORPPLN/INTERNAL/P&amp;L%20Est/Feb%20Est%20FY2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Documents%20and%20Settings/MBond/Local%20Settings/Temporary%20Internet%20Files/OLK1F/2008%20GSI%20Lean%20Tracking%20as%20of%20Januar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Vral1/vol1/FINANCE/2002%20Files/Internal%20Pkg/Sales%20and%20O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MKT10900/FINDIV/CORPPLN/NSI/QBR99/2nd%20Qtr%20QBR%20P&amp;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Documents%20and%20Settings/jcope/Local%20Settings/Temporary%20Internet%20Files/Content.Outlook/E4CPPNOF/Top%20Prioriti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FINANCE/2002%20Files/Internal%20Pkg/Sales%20and%20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Administrative/Lean%20-%20Wendover/Lean%20Projects%20Scorecard%208.17.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windows/TEMP/2002%20PD%20JULY%20BET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cdcsrvr1/findiv/Consolidation/Shared/AEL/F03%20AEL%20Consol%20Templ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FINANCE/2001%20Files/P&amp;L%20Stmts/VR%202001%20P&amp;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FINANCE/2001%20Files/P&amp;L%20Stmts/Simplicity%202001%20P&amp;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Documents%20and%20Settings/ddm01/Local%20Settings/Temporary%20Internet%20Files/OLK24/windows/TEMP/BL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inside.craneco.com/users/Lean/Visual%20Workboards/Engineered%20Products/EPG%20Large%20SPV%20Visual%20Workboard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Users/Mark%20Preston/Desktop/2016_Calendar_Linear_V1.0_-_3_Row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kt10900/findiv/CORPPLN/PLAN/Annulp99/Revised%20NSI%20Plan/Internal%20Replan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99 Inc Stmt"/>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DWCT Template"/>
      <sheetName val="Statistics"/>
    </sheetNames>
    <sheetDataSet>
      <sheetData sheetId="0">
        <row r="6">
          <cell r="K6">
            <v>36</v>
          </cell>
          <cell r="M6">
            <v>1</v>
          </cell>
        </row>
        <row r="11">
          <cell r="A11">
            <v>1</v>
          </cell>
          <cell r="F11">
            <v>3.3471261916657822</v>
          </cell>
        </row>
        <row r="12">
          <cell r="A12">
            <v>1</v>
          </cell>
          <cell r="F12">
            <v>5.2636872886119237</v>
          </cell>
        </row>
        <row r="13">
          <cell r="A13">
            <v>1</v>
          </cell>
          <cell r="F13">
            <v>2.8072689438608784</v>
          </cell>
        </row>
        <row r="14">
          <cell r="A14">
            <v>1</v>
          </cell>
          <cell r="F14">
            <v>4.6198089797331985</v>
          </cell>
        </row>
        <row r="15">
          <cell r="A15">
            <v>1</v>
          </cell>
          <cell r="F15">
            <v>4.9290617004567245</v>
          </cell>
        </row>
        <row r="16">
          <cell r="A16">
            <v>1</v>
          </cell>
          <cell r="F16">
            <v>5.9681757815036889</v>
          </cell>
        </row>
        <row r="17">
          <cell r="A17">
            <v>1</v>
          </cell>
          <cell r="F17">
            <v>3.8057503069374654</v>
          </cell>
        </row>
        <row r="18">
          <cell r="A18">
            <v>1</v>
          </cell>
          <cell r="F18">
            <v>4.5</v>
          </cell>
        </row>
        <row r="19">
          <cell r="A19">
            <v>2</v>
          </cell>
          <cell r="F19">
            <v>3.4</v>
          </cell>
        </row>
        <row r="20">
          <cell r="A20">
            <v>2</v>
          </cell>
          <cell r="F20">
            <v>4.7908542060799864</v>
          </cell>
        </row>
        <row r="21">
          <cell r="A21">
            <v>2</v>
          </cell>
          <cell r="F21">
            <v>3.4416553516054651</v>
          </cell>
        </row>
        <row r="22">
          <cell r="A22">
            <v>2</v>
          </cell>
          <cell r="F22">
            <v>3.3030589098022927</v>
          </cell>
        </row>
        <row r="23">
          <cell r="A23">
            <v>2</v>
          </cell>
          <cell r="F23">
            <v>5.4245777379513331</v>
          </cell>
        </row>
        <row r="24">
          <cell r="A24">
            <v>2</v>
          </cell>
          <cell r="F24">
            <v>2.2692376490082209</v>
          </cell>
        </row>
        <row r="25">
          <cell r="A25">
            <v>2</v>
          </cell>
          <cell r="F25">
            <v>5.2391222893397966</v>
          </cell>
        </row>
        <row r="26">
          <cell r="A26">
            <v>2</v>
          </cell>
          <cell r="F26">
            <v>4.561063231000583</v>
          </cell>
        </row>
        <row r="27">
          <cell r="A27">
            <v>3</v>
          </cell>
          <cell r="F27">
            <v>9.8077382366412955</v>
          </cell>
        </row>
        <row r="28">
          <cell r="A28">
            <v>3</v>
          </cell>
          <cell r="F28">
            <v>4.0837470086581273</v>
          </cell>
        </row>
        <row r="29">
          <cell r="A29">
            <v>3</v>
          </cell>
          <cell r="F29">
            <v>3.684144914756232</v>
          </cell>
        </row>
        <row r="30">
          <cell r="A30">
            <v>3</v>
          </cell>
          <cell r="F30">
            <v>1.6048804455252101</v>
          </cell>
        </row>
        <row r="31">
          <cell r="A31">
            <v>3</v>
          </cell>
          <cell r="F31">
            <v>11.302362153197423</v>
          </cell>
        </row>
        <row r="32">
          <cell r="A32">
            <v>3</v>
          </cell>
          <cell r="F32">
            <v>3.5734514280234135</v>
          </cell>
        </row>
        <row r="33">
          <cell r="A33">
            <v>4</v>
          </cell>
          <cell r="F33">
            <v>8.7481647813459595</v>
          </cell>
        </row>
        <row r="34">
          <cell r="A34">
            <v>4</v>
          </cell>
          <cell r="F34">
            <v>9.4874727185939083</v>
          </cell>
        </row>
        <row r="35">
          <cell r="A35">
            <v>4</v>
          </cell>
          <cell r="F35">
            <v>2.8549000454317444</v>
          </cell>
        </row>
        <row r="36">
          <cell r="A36">
            <v>4</v>
          </cell>
          <cell r="F36">
            <v>2.8400601244393684</v>
          </cell>
        </row>
        <row r="37">
          <cell r="A37">
            <v>4</v>
          </cell>
          <cell r="F37">
            <v>5.3805954590286484</v>
          </cell>
        </row>
        <row r="38">
          <cell r="A38">
            <v>4</v>
          </cell>
          <cell r="F38">
            <v>3.0086016781547698</v>
          </cell>
        </row>
        <row r="39">
          <cell r="A39">
            <v>4</v>
          </cell>
          <cell r="F39">
            <v>0</v>
          </cell>
        </row>
        <row r="40">
          <cell r="A40">
            <v>5</v>
          </cell>
          <cell r="F40">
            <v>11.583119337927222</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1">
          <cell r="F71">
            <v>145.62968689928067</v>
          </cell>
        </row>
      </sheetData>
      <sheetData sheetId="1">
        <row r="20">
          <cell r="C20">
            <v>35.240879192769661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Information"/>
      <sheetName val="MBB Flowchart"/>
      <sheetName val="MBB Directions &amp; Guidelines"/>
      <sheetName val="KL Eval Form"/>
      <sheetName val="MBB Eval Form"/>
      <sheetName val="Certificate"/>
      <sheetName val="Cover Letter"/>
      <sheetName val="Cover Letter (2)"/>
      <sheetName val="DBSM Letter"/>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p Sheet"/>
      <sheetName val="FY 04 Act"/>
      <sheetName val="FY 04 Plan"/>
      <sheetName val="FY 03 Actual"/>
      <sheetName val="Combined PLN"/>
      <sheetName val="Bainbridge PLN"/>
      <sheetName val="Mezquital PLN"/>
      <sheetName val="Combined EST"/>
      <sheetName val="Bainbridge EST"/>
      <sheetName val="Mezquital EST"/>
      <sheetName val="Combined ACT_EST"/>
      <sheetName val="Bainbridge ACT_EST"/>
      <sheetName val="Mezquital ACT_EST"/>
      <sheetName val="Combined 03ACT"/>
      <sheetName val="Bainbridge 03ACT"/>
      <sheetName val="Mezquital 03ACT"/>
      <sheetName val="Curr Month to Plan - COM"/>
      <sheetName val="Curr Month to Plan - BNB"/>
      <sheetName val="Curr Month to Plan - MEZ"/>
      <sheetName val="QTD to Plan - COM"/>
      <sheetName val="QTD to Plan - BNB"/>
      <sheetName val="QTD to Plan - MEZ"/>
      <sheetName val="Qtr to Plan - COM"/>
      <sheetName val="Qtr to Plan - BNB"/>
      <sheetName val="Qtr to Plan - MEZ"/>
      <sheetName val="YTD to Plan - COM"/>
      <sheetName val="YTD to Plan - BNB"/>
      <sheetName val="YTD to Plan - MEZ"/>
      <sheetName val="Yr to Plan - COM"/>
      <sheetName val="Yr to Plan - BNB"/>
      <sheetName val="Yr to Plan - MEZ"/>
      <sheetName val="Curr Month to 03 - COM"/>
      <sheetName val="Curr Month to 03 - BNB"/>
      <sheetName val="Curr Month to 03 - MEZ"/>
      <sheetName val="Qtr to 03 - COM"/>
      <sheetName val="Qtr to 03 - BNB"/>
      <sheetName val="Qtr to 03 - MEZ"/>
      <sheetName val="Yr to 03 - COM"/>
      <sheetName val="Yr to 03 - BNB"/>
      <sheetName val="Yr to 03- MEZ"/>
      <sheetName val="Q1-04 to Q4-03 COM"/>
      <sheetName val="Q1-04 to Q4-03 - BNB"/>
      <sheetName val="Q1-04 to Q4-03 - Mez"/>
    </sheetNames>
    <sheetDataSet>
      <sheetData sheetId="0" refreshError="1"/>
      <sheetData sheetId="1" refreshError="1"/>
      <sheetData sheetId="2" refreshError="1"/>
      <sheetData sheetId="3" refreshError="1"/>
      <sheetData sheetId="4" refreshError="1">
        <row r="5">
          <cell r="AA5" t="str">
            <v>Quarter to Date</v>
          </cell>
          <cell r="AC5" t="str">
            <v>SEP</v>
          </cell>
          <cell r="AD5" t="str">
            <v>OCT</v>
          </cell>
          <cell r="AE5" t="str">
            <v>NOV</v>
          </cell>
          <cell r="AF5" t="str">
            <v>DEC</v>
          </cell>
          <cell r="AG5" t="str">
            <v>JAN</v>
          </cell>
          <cell r="AH5" t="str">
            <v>FEB</v>
          </cell>
          <cell r="AI5" t="str">
            <v>MAR</v>
          </cell>
          <cell r="AJ5" t="str">
            <v>APR</v>
          </cell>
          <cell r="AK5" t="str">
            <v>MAY</v>
          </cell>
          <cell r="AL5" t="str">
            <v>JUN</v>
          </cell>
          <cell r="AM5" t="str">
            <v>JUL</v>
          </cell>
          <cell r="AN5" t="str">
            <v>AUG</v>
          </cell>
        </row>
        <row r="6">
          <cell r="AC6" t="str">
            <v>PLAN</v>
          </cell>
          <cell r="AD6" t="str">
            <v>PLAN</v>
          </cell>
          <cell r="AE6" t="str">
            <v>PLAN</v>
          </cell>
          <cell r="AF6" t="str">
            <v>PLAN</v>
          </cell>
          <cell r="AG6" t="str">
            <v>PLAN</v>
          </cell>
          <cell r="AH6" t="str">
            <v>PLAN</v>
          </cell>
          <cell r="AI6" t="str">
            <v>PLAN</v>
          </cell>
          <cell r="AJ6" t="str">
            <v>PLAN</v>
          </cell>
          <cell r="AK6" t="str">
            <v>PLAN</v>
          </cell>
          <cell r="AL6" t="str">
            <v>PLAN</v>
          </cell>
          <cell r="AM6" t="str">
            <v>PLAN</v>
          </cell>
          <cell r="AN6" t="str">
            <v>PLAN</v>
          </cell>
        </row>
        <row r="7">
          <cell r="AA7" t="str">
            <v xml:space="preserve">PRODUCTION:  </v>
          </cell>
          <cell r="AB7" t="str">
            <v>PRODUCTION $</v>
          </cell>
          <cell r="AC7">
            <v>4650.8974900000003</v>
          </cell>
          <cell r="AD7">
            <v>9824.6744900000012</v>
          </cell>
          <cell r="AE7">
            <v>14758.192270000001</v>
          </cell>
          <cell r="AF7">
            <v>5045.5983699999997</v>
          </cell>
          <cell r="AG7">
            <v>10313.643889999999</v>
          </cell>
          <cell r="AH7">
            <v>14917.056849999999</v>
          </cell>
          <cell r="AI7">
            <v>4741.8951200000001</v>
          </cell>
          <cell r="AJ7">
            <v>9154.7891500000005</v>
          </cell>
          <cell r="AK7">
            <v>13908.377909999999</v>
          </cell>
          <cell r="AL7">
            <v>4339.0647300000001</v>
          </cell>
          <cell r="AM7">
            <v>8869.7369400000007</v>
          </cell>
          <cell r="AN7">
            <v>13270.028050000001</v>
          </cell>
        </row>
        <row r="8">
          <cell r="AB8" t="str">
            <v>PRODUCTION $</v>
          </cell>
          <cell r="AC8">
            <v>21</v>
          </cell>
          <cell r="AD8">
            <v>44</v>
          </cell>
          <cell r="AE8">
            <v>62</v>
          </cell>
          <cell r="AF8">
            <v>19</v>
          </cell>
          <cell r="AG8">
            <v>40</v>
          </cell>
          <cell r="AH8">
            <v>60</v>
          </cell>
          <cell r="AI8">
            <v>23</v>
          </cell>
          <cell r="AJ8">
            <v>44</v>
          </cell>
          <cell r="AK8">
            <v>64</v>
          </cell>
          <cell r="AL8">
            <v>22</v>
          </cell>
          <cell r="AM8">
            <v>43</v>
          </cell>
          <cell r="AN8">
            <v>65</v>
          </cell>
        </row>
        <row r="9">
          <cell r="AB9" t="str">
            <v>PRODUCTION $/DAY</v>
          </cell>
          <cell r="AC9">
            <v>221.47130904761906</v>
          </cell>
          <cell r="AD9">
            <v>223.28805659090912</v>
          </cell>
          <cell r="AE9">
            <v>238.0353591935484</v>
          </cell>
          <cell r="AF9">
            <v>265.55780894736841</v>
          </cell>
          <cell r="AG9">
            <v>257.84109724999996</v>
          </cell>
          <cell r="AH9">
            <v>248.61761416666664</v>
          </cell>
          <cell r="AI9">
            <v>206.16935304347825</v>
          </cell>
          <cell r="AJ9">
            <v>208.06338977272728</v>
          </cell>
          <cell r="AK9">
            <v>217.31840484374999</v>
          </cell>
          <cell r="AL9">
            <v>197.23021500000002</v>
          </cell>
          <cell r="AM9">
            <v>206.27295209302326</v>
          </cell>
          <cell r="AN9">
            <v>204.15427769230772</v>
          </cell>
        </row>
        <row r="11">
          <cell r="AA11" t="str">
            <v>DIRECT LABOR:</v>
          </cell>
          <cell r="AB11" t="str">
            <v>DIRECT LABOR $</v>
          </cell>
          <cell r="AC11">
            <v>174.54909000000001</v>
          </cell>
          <cell r="AD11">
            <v>373.75175999999999</v>
          </cell>
          <cell r="AE11">
            <v>562.23441000000003</v>
          </cell>
          <cell r="AF11">
            <v>191.73501999999999</v>
          </cell>
          <cell r="AG11">
            <v>400.72923000000003</v>
          </cell>
          <cell r="AH11">
            <v>576.79169000000002</v>
          </cell>
          <cell r="AI11">
            <v>180.60728</v>
          </cell>
          <cell r="AJ11">
            <v>345.47044</v>
          </cell>
          <cell r="AK11">
            <v>527.19003999999995</v>
          </cell>
          <cell r="AL11">
            <v>159.6567</v>
          </cell>
          <cell r="AM11">
            <v>328.81514000000004</v>
          </cell>
          <cell r="AN11">
            <v>491.57555000000002</v>
          </cell>
        </row>
        <row r="12">
          <cell r="AB12" t="str">
            <v>DIRECT LABOR LUMP-SUM ACCRUAL $</v>
          </cell>
          <cell r="AC12">
            <v>0</v>
          </cell>
          <cell r="AD12">
            <v>0</v>
          </cell>
          <cell r="AE12">
            <v>0</v>
          </cell>
          <cell r="AF12">
            <v>0</v>
          </cell>
          <cell r="AG12">
            <v>0</v>
          </cell>
          <cell r="AH12">
            <v>0</v>
          </cell>
          <cell r="AI12">
            <v>0</v>
          </cell>
          <cell r="AJ12">
            <v>0</v>
          </cell>
          <cell r="AK12">
            <v>0</v>
          </cell>
          <cell r="AL12">
            <v>0</v>
          </cell>
          <cell r="AM12">
            <v>0</v>
          </cell>
          <cell r="AN12">
            <v>0</v>
          </cell>
        </row>
        <row r="13">
          <cell r="AB13" t="str">
            <v>TOTAL DIRECT LABOR $</v>
          </cell>
          <cell r="AC13">
            <v>174.54909000000001</v>
          </cell>
          <cell r="AD13">
            <v>373.75175999999999</v>
          </cell>
          <cell r="AE13">
            <v>562.23441000000003</v>
          </cell>
          <cell r="AF13">
            <v>191.73501999999999</v>
          </cell>
          <cell r="AG13">
            <v>400.72923000000003</v>
          </cell>
          <cell r="AH13">
            <v>576.79169000000002</v>
          </cell>
          <cell r="AI13">
            <v>180.60728</v>
          </cell>
          <cell r="AJ13">
            <v>345.47044</v>
          </cell>
          <cell r="AK13">
            <v>527.19003999999995</v>
          </cell>
          <cell r="AL13">
            <v>159.6567</v>
          </cell>
          <cell r="AM13">
            <v>328.81514000000004</v>
          </cell>
          <cell r="AN13">
            <v>491.57555000000002</v>
          </cell>
        </row>
        <row r="14">
          <cell r="AB14" t="str">
            <v xml:space="preserve">  % OF PRODUCTION $</v>
          </cell>
          <cell r="AC14">
            <v>3.7530195059190606E-2</v>
          </cell>
          <cell r="AD14">
            <v>3.8042151969555987E-2</v>
          </cell>
          <cell r="AE14">
            <v>3.8096428052566626E-2</v>
          </cell>
          <cell r="AF14">
            <v>3.8000452263504278E-2</v>
          </cell>
          <cell r="AG14">
            <v>3.8854282179409248E-2</v>
          </cell>
          <cell r="AH14">
            <v>3.8666587906715663E-2</v>
          </cell>
          <cell r="AI14">
            <v>3.8087573729382693E-2</v>
          </cell>
          <cell r="AJ14">
            <v>3.7736580749104416E-2</v>
          </cell>
          <cell r="AK14">
            <v>3.7904494931860822E-2</v>
          </cell>
          <cell r="AL14">
            <v>3.6795187427406735E-2</v>
          </cell>
          <cell r="AM14">
            <v>3.7071577457628638E-2</v>
          </cell>
          <cell r="AN14">
            <v>3.7044047544420977E-2</v>
          </cell>
        </row>
        <row r="15">
          <cell r="AB15" t="str">
            <v>DIRECT LABOR ABSORBED</v>
          </cell>
          <cell r="AC15">
            <v>-174.54908999999998</v>
          </cell>
          <cell r="AD15">
            <v>-373.75175999999999</v>
          </cell>
          <cell r="AE15">
            <v>-562.23441000000003</v>
          </cell>
          <cell r="AF15">
            <v>-191.73501999999999</v>
          </cell>
          <cell r="AG15">
            <v>-400.72923000000003</v>
          </cell>
          <cell r="AH15">
            <v>-576.79169000000002</v>
          </cell>
          <cell r="AI15">
            <v>-180.60728</v>
          </cell>
          <cell r="AJ15">
            <v>-345.47044</v>
          </cell>
          <cell r="AK15">
            <v>-527.19003999999995</v>
          </cell>
          <cell r="AL15">
            <v>-159.6567</v>
          </cell>
          <cell r="AM15">
            <v>-328.81513999999999</v>
          </cell>
          <cell r="AN15">
            <v>-491.57554999999996</v>
          </cell>
        </row>
        <row r="16">
          <cell r="AB16" t="str">
            <v xml:space="preserve">  % OF PRODUCTION $</v>
          </cell>
          <cell r="AC16">
            <v>-3.7530195059190599E-2</v>
          </cell>
          <cell r="AD16">
            <v>-3.8042151969555987E-2</v>
          </cell>
          <cell r="AE16">
            <v>-3.8096428052566626E-2</v>
          </cell>
          <cell r="AF16">
            <v>-3.8000452263504278E-2</v>
          </cell>
          <cell r="AG16">
            <v>-3.8854282179409248E-2</v>
          </cell>
          <cell r="AH16">
            <v>-3.8666587906715663E-2</v>
          </cell>
          <cell r="AI16">
            <v>-3.8087573729382693E-2</v>
          </cell>
          <cell r="AJ16">
            <v>-3.7736580749104416E-2</v>
          </cell>
          <cell r="AK16">
            <v>-3.7904494931860822E-2</v>
          </cell>
          <cell r="AL16">
            <v>-3.6795187427406735E-2</v>
          </cell>
          <cell r="AM16">
            <v>-3.7071577457628631E-2</v>
          </cell>
          <cell r="AN16">
            <v>-3.704404754442097E-2</v>
          </cell>
        </row>
        <row r="17">
          <cell r="AB17" t="str">
            <v>DIRECT LABOR VARIANCE</v>
          </cell>
          <cell r="AC17">
            <v>0</v>
          </cell>
          <cell r="AD17">
            <v>0</v>
          </cell>
          <cell r="AE17">
            <v>0</v>
          </cell>
          <cell r="AF17">
            <v>0</v>
          </cell>
          <cell r="AG17">
            <v>0</v>
          </cell>
          <cell r="AH17">
            <v>0</v>
          </cell>
          <cell r="AI17">
            <v>0</v>
          </cell>
          <cell r="AJ17">
            <v>0</v>
          </cell>
          <cell r="AK17">
            <v>0</v>
          </cell>
          <cell r="AL17">
            <v>0</v>
          </cell>
          <cell r="AM17">
            <v>0</v>
          </cell>
          <cell r="AN17">
            <v>0</v>
          </cell>
        </row>
        <row r="18">
          <cell r="AB18" t="str">
            <v xml:space="preserve">   % OF DIRECT LABOR ABSORBED</v>
          </cell>
          <cell r="AC18">
            <v>0</v>
          </cell>
          <cell r="AD18">
            <v>0</v>
          </cell>
          <cell r="AE18">
            <v>0</v>
          </cell>
          <cell r="AF18">
            <v>0</v>
          </cell>
          <cell r="AG18">
            <v>0</v>
          </cell>
          <cell r="AH18">
            <v>0</v>
          </cell>
          <cell r="AI18">
            <v>0</v>
          </cell>
          <cell r="AJ18">
            <v>0</v>
          </cell>
          <cell r="AK18">
            <v>0</v>
          </cell>
          <cell r="AL18">
            <v>0</v>
          </cell>
          <cell r="AM18">
            <v>0</v>
          </cell>
          <cell r="AN18">
            <v>0</v>
          </cell>
        </row>
        <row r="20">
          <cell r="AA20" t="str">
            <v>VARIABLE EXPENSES:</v>
          </cell>
          <cell r="AB20" t="str">
            <v>VARIABLE INDIRECT LABOR $</v>
          </cell>
          <cell r="AC20">
            <v>34.582000000000001</v>
          </cell>
          <cell r="AD20">
            <v>72.456999999999994</v>
          </cell>
          <cell r="AE20">
            <v>102.09799999999998</v>
          </cell>
          <cell r="AF20">
            <v>31.289000000000001</v>
          </cell>
          <cell r="AG20">
            <v>67.248999999999995</v>
          </cell>
          <cell r="AH20">
            <v>101.499</v>
          </cell>
          <cell r="AI20">
            <v>39.386000000000003</v>
          </cell>
          <cell r="AJ20">
            <v>75.346000000000004</v>
          </cell>
          <cell r="AK20">
            <v>109.596</v>
          </cell>
          <cell r="AL20">
            <v>37.673000000000002</v>
          </cell>
          <cell r="AM20">
            <v>73.63300000000001</v>
          </cell>
          <cell r="AN20">
            <v>110.59</v>
          </cell>
        </row>
        <row r="21">
          <cell r="AB21" t="str">
            <v>VAR IND LBR LUMP-SUM ACCRUAL $</v>
          </cell>
          <cell r="AC21">
            <v>0</v>
          </cell>
          <cell r="AD21">
            <v>0</v>
          </cell>
          <cell r="AE21">
            <v>0</v>
          </cell>
          <cell r="AF21">
            <v>0</v>
          </cell>
          <cell r="AG21">
            <v>0</v>
          </cell>
          <cell r="AH21">
            <v>0</v>
          </cell>
          <cell r="AI21">
            <v>0</v>
          </cell>
          <cell r="AJ21">
            <v>0</v>
          </cell>
          <cell r="AK21">
            <v>0</v>
          </cell>
          <cell r="AL21">
            <v>0</v>
          </cell>
          <cell r="AM21">
            <v>0</v>
          </cell>
          <cell r="AN21">
            <v>0</v>
          </cell>
        </row>
        <row r="22">
          <cell r="AB22" t="str">
            <v>TOTAL VAR INDIRECT LABOR $</v>
          </cell>
          <cell r="AC22">
            <v>34.582000000000001</v>
          </cell>
          <cell r="AD22">
            <v>72.456999999999994</v>
          </cell>
          <cell r="AE22">
            <v>102.09799999999998</v>
          </cell>
          <cell r="AF22">
            <v>31.289000000000001</v>
          </cell>
          <cell r="AG22">
            <v>67.248999999999995</v>
          </cell>
          <cell r="AH22">
            <v>101.499</v>
          </cell>
          <cell r="AI22">
            <v>39.386000000000003</v>
          </cell>
          <cell r="AJ22">
            <v>75.346000000000004</v>
          </cell>
          <cell r="AK22">
            <v>109.596</v>
          </cell>
          <cell r="AL22">
            <v>37.673000000000002</v>
          </cell>
          <cell r="AM22">
            <v>73.63300000000001</v>
          </cell>
          <cell r="AN22">
            <v>110.59</v>
          </cell>
        </row>
        <row r="23">
          <cell r="AB23" t="str">
            <v>OVERTIME PREM FOR DIR &amp; VAR IND LAB</v>
          </cell>
          <cell r="AC23">
            <v>11.288019999999999</v>
          </cell>
          <cell r="AD23">
            <v>23.976610000000001</v>
          </cell>
          <cell r="AE23">
            <v>35.798540000000003</v>
          </cell>
          <cell r="AF23">
            <v>11.962159999999999</v>
          </cell>
          <cell r="AG23">
            <v>25.065869999999997</v>
          </cell>
          <cell r="AH23">
            <v>36.449689999999997</v>
          </cell>
          <cell r="AI23">
            <v>11.73066</v>
          </cell>
          <cell r="AJ23">
            <v>22.525840000000002</v>
          </cell>
          <cell r="AK23">
            <v>34.119480000000003</v>
          </cell>
          <cell r="AL23">
            <v>10.523129999999998</v>
          </cell>
          <cell r="AM23">
            <v>21.464849999999998</v>
          </cell>
          <cell r="AN23">
            <v>32.0976</v>
          </cell>
        </row>
        <row r="24">
          <cell r="AB24" t="str">
            <v>OTHER FRINGES</v>
          </cell>
          <cell r="AC24">
            <v>123.01569000000001</v>
          </cell>
          <cell r="AD24">
            <v>252.70992000000001</v>
          </cell>
          <cell r="AE24">
            <v>381.38810999999998</v>
          </cell>
          <cell r="AF24">
            <v>128.05488</v>
          </cell>
          <cell r="AG24">
            <v>261.70308999999997</v>
          </cell>
          <cell r="AH24">
            <v>385.81160999999997</v>
          </cell>
          <cell r="AI24">
            <v>123.76056</v>
          </cell>
          <cell r="AJ24">
            <v>243.34719000000001</v>
          </cell>
          <cell r="AK24">
            <v>368.20644000000004</v>
          </cell>
          <cell r="AL24">
            <v>117.07905</v>
          </cell>
          <cell r="AM24">
            <v>237.05701999999999</v>
          </cell>
          <cell r="AN24">
            <v>354.49531000000002</v>
          </cell>
        </row>
        <row r="25">
          <cell r="AB25" t="str">
            <v xml:space="preserve">  TOT FRINGES % OF DIR &amp; VAR IND LAB</v>
          </cell>
          <cell r="AC25">
            <v>0.64219868026317839</v>
          </cell>
          <cell r="AD25">
            <v>0.62008314224938121</v>
          </cell>
          <cell r="AE25">
            <v>0.6279787704471621</v>
          </cell>
          <cell r="AF25">
            <v>0.62781147967828754</v>
          </cell>
          <cell r="AG25">
            <v>0.61278269290432585</v>
          </cell>
          <cell r="AH25">
            <v>0.62253736668566084</v>
          </cell>
          <cell r="AI25">
            <v>0.61588799439691977</v>
          </cell>
          <cell r="AJ25">
            <v>0.63180285922289547</v>
          </cell>
          <cell r="AK25">
            <v>0.63180706662476471</v>
          </cell>
          <cell r="AL25">
            <v>0.64664457504369588</v>
          </cell>
          <cell r="AM25">
            <v>0.64237312663440294</v>
          </cell>
          <cell r="AN25">
            <v>0.64200436242159653</v>
          </cell>
        </row>
        <row r="26">
          <cell r="AB26" t="str">
            <v>NET PRODUCT SCRAP</v>
          </cell>
          <cell r="AC26">
            <v>8.6280000000000001</v>
          </cell>
          <cell r="AD26">
            <v>17.5</v>
          </cell>
          <cell r="AE26">
            <v>26.198</v>
          </cell>
          <cell r="AF26">
            <v>8.4469999999999992</v>
          </cell>
          <cell r="AG26">
            <v>16.638999999999999</v>
          </cell>
          <cell r="AH26">
            <v>24.664000000000001</v>
          </cell>
          <cell r="AI26">
            <v>8.18</v>
          </cell>
          <cell r="AJ26">
            <v>16.603999999999999</v>
          </cell>
          <cell r="AK26">
            <v>25.102</v>
          </cell>
          <cell r="AL26">
            <v>8.5779999999999994</v>
          </cell>
          <cell r="AM26">
            <v>16.984999999999999</v>
          </cell>
          <cell r="AN26">
            <v>25.219000000000001</v>
          </cell>
        </row>
        <row r="27">
          <cell r="AB27" t="str">
            <v xml:space="preserve">  % OF PRODUCTION $</v>
          </cell>
          <cell r="AC27">
            <v>1.8551258157272349E-3</v>
          </cell>
          <cell r="AD27">
            <v>1.7812294969988362E-3</v>
          </cell>
          <cell r="AE27">
            <v>1.7751496606569145E-3</v>
          </cell>
          <cell r="AF27">
            <v>1.6741324577524786E-3</v>
          </cell>
          <cell r="AG27">
            <v>1.6132998363588061E-3</v>
          </cell>
          <cell r="AH27">
            <v>1.6534092648443585E-3</v>
          </cell>
          <cell r="AI27">
            <v>1.7250486974077148E-3</v>
          </cell>
          <cell r="AJ27">
            <v>1.8136955125831597E-3</v>
          </cell>
          <cell r="AK27">
            <v>1.8048114713615803E-3</v>
          </cell>
          <cell r="AL27">
            <v>1.9769237229148224E-3</v>
          </cell>
          <cell r="AM27">
            <v>1.9149384152987066E-3</v>
          </cell>
          <cell r="AN27">
            <v>1.9004481305523692E-3</v>
          </cell>
        </row>
        <row r="28">
          <cell r="AB28" t="str">
            <v>OTHER CONTROLLABLE</v>
          </cell>
          <cell r="AC28">
            <v>253.94</v>
          </cell>
          <cell r="AD28">
            <v>507.88</v>
          </cell>
          <cell r="AE28">
            <v>761.81999999999994</v>
          </cell>
          <cell r="AF28">
            <v>253.94</v>
          </cell>
          <cell r="AG28">
            <v>507.88</v>
          </cell>
          <cell r="AH28">
            <v>761.81999999999994</v>
          </cell>
          <cell r="AI28">
            <v>253.94</v>
          </cell>
          <cell r="AJ28">
            <v>507.88</v>
          </cell>
          <cell r="AK28">
            <v>761.81999999999994</v>
          </cell>
          <cell r="AL28">
            <v>253.94</v>
          </cell>
          <cell r="AM28">
            <v>507.88</v>
          </cell>
          <cell r="AN28">
            <v>761.81999999999994</v>
          </cell>
        </row>
        <row r="29">
          <cell r="AB29" t="str">
            <v>NON CONTROLLABLE</v>
          </cell>
          <cell r="AC29">
            <v>58.308999999999997</v>
          </cell>
          <cell r="AD29">
            <v>116.61799999999999</v>
          </cell>
          <cell r="AE29">
            <v>174.92699999999999</v>
          </cell>
          <cell r="AF29">
            <v>58.308999999999997</v>
          </cell>
          <cell r="AG29">
            <v>116.61799999999999</v>
          </cell>
          <cell r="AH29">
            <v>174.92699999999999</v>
          </cell>
          <cell r="AI29">
            <v>58.308999999999997</v>
          </cell>
          <cell r="AJ29">
            <v>116.61799999999999</v>
          </cell>
          <cell r="AK29">
            <v>174.92699999999999</v>
          </cell>
          <cell r="AL29">
            <v>58.308999999999997</v>
          </cell>
          <cell r="AM29">
            <v>116.61799999999999</v>
          </cell>
          <cell r="AN29">
            <v>174.92699999999999</v>
          </cell>
        </row>
        <row r="30">
          <cell r="AB30" t="str">
            <v xml:space="preserve">  TOTAL VARIABLE MFG EXPENSES</v>
          </cell>
          <cell r="AC30">
            <v>489.76271000000003</v>
          </cell>
          <cell r="AD30">
            <v>991.1415300000001</v>
          </cell>
          <cell r="AE30">
            <v>1482.2296500000002</v>
          </cell>
          <cell r="AF30">
            <v>492.00204000000002</v>
          </cell>
          <cell r="AG30">
            <v>995.15496000000007</v>
          </cell>
          <cell r="AH30">
            <v>1485.1713</v>
          </cell>
          <cell r="AI30">
            <v>495.30622000000005</v>
          </cell>
          <cell r="AJ30">
            <v>982.32103000000006</v>
          </cell>
          <cell r="AK30">
            <v>1473.7709200000002</v>
          </cell>
          <cell r="AL30">
            <v>486.10217999999998</v>
          </cell>
          <cell r="AM30">
            <v>973.63786999999991</v>
          </cell>
          <cell r="AN30">
            <v>1459.1489099999999</v>
          </cell>
        </row>
        <row r="31">
          <cell r="AB31" t="str">
            <v xml:space="preserve">    % OF PRODUCTION $</v>
          </cell>
          <cell r="AC31">
            <v>0.10530498920972778</v>
          </cell>
          <cell r="AD31">
            <v>0.10088288736780326</v>
          </cell>
          <cell r="AE31">
            <v>0.10043436370001975</v>
          </cell>
          <cell r="AF31">
            <v>9.7511138208172532E-2</v>
          </cell>
          <cell r="AG31">
            <v>9.6489172072820151E-2</v>
          </cell>
          <cell r="AH31">
            <v>9.9561952128646616E-2</v>
          </cell>
          <cell r="AI31">
            <v>0.10445322122603168</v>
          </cell>
          <cell r="AJ31">
            <v>0.10730132763352611</v>
          </cell>
          <cell r="AK31">
            <v>0.10596281820472911</v>
          </cell>
          <cell r="AL31">
            <v>0.11202925290307894</v>
          </cell>
          <cell r="AM31">
            <v>0.10977077184884357</v>
          </cell>
          <cell r="AN31">
            <v>0.10995823855850853</v>
          </cell>
        </row>
        <row r="32">
          <cell r="AB32" t="str">
            <v xml:space="preserve">    TOTAL VARIABLE EXPENSES/DAY</v>
          </cell>
          <cell r="AC32">
            <v>23.322033809523809</v>
          </cell>
          <cell r="AD32">
            <v>22.525943863636368</v>
          </cell>
          <cell r="AE32">
            <v>23.906929838709679</v>
          </cell>
          <cell r="AF32">
            <v>25.894844210526315</v>
          </cell>
          <cell r="AG32">
            <v>24.878874000000003</v>
          </cell>
          <cell r="AH32">
            <v>24.752855</v>
          </cell>
          <cell r="AI32">
            <v>21.535053043478264</v>
          </cell>
          <cell r="AJ32">
            <v>22.325477954545455</v>
          </cell>
          <cell r="AK32">
            <v>23.027670625000003</v>
          </cell>
          <cell r="AL32">
            <v>22.095553636363636</v>
          </cell>
          <cell r="AM32">
            <v>22.642741162790696</v>
          </cell>
          <cell r="AN32">
            <v>22.448444769230768</v>
          </cell>
        </row>
        <row r="34">
          <cell r="AB34" t="str">
            <v>VARIABLE BURDEN ABSORBED</v>
          </cell>
          <cell r="AC34">
            <v>-489.76270999999997</v>
          </cell>
          <cell r="AD34">
            <v>-991.14152999999988</v>
          </cell>
          <cell r="AE34">
            <v>-1482.2296499999998</v>
          </cell>
          <cell r="AF34">
            <v>-492.00203999999997</v>
          </cell>
          <cell r="AG34">
            <v>-995.15495999999996</v>
          </cell>
          <cell r="AH34">
            <v>-1485.1713</v>
          </cell>
          <cell r="AI34">
            <v>-495.30621999999994</v>
          </cell>
          <cell r="AJ34">
            <v>-982.32102999999995</v>
          </cell>
          <cell r="AK34">
            <v>-1473.7709199999999</v>
          </cell>
          <cell r="AL34">
            <v>-486.10217999999998</v>
          </cell>
          <cell r="AM34">
            <v>-973.63787000000002</v>
          </cell>
          <cell r="AN34">
            <v>-1459.1489099999999</v>
          </cell>
        </row>
        <row r="35">
          <cell r="AB35" t="str">
            <v xml:space="preserve">  % OF PRODUCTION $</v>
          </cell>
          <cell r="AC35">
            <v>-0.10530498920972776</v>
          </cell>
          <cell r="AD35">
            <v>-0.10088288736780324</v>
          </cell>
          <cell r="AE35">
            <v>-0.10043436370001972</v>
          </cell>
          <cell r="AF35">
            <v>-9.7511138208172518E-2</v>
          </cell>
          <cell r="AG35">
            <v>-9.6489172072820137E-2</v>
          </cell>
          <cell r="AH35">
            <v>-9.9561952128646616E-2</v>
          </cell>
          <cell r="AI35">
            <v>-0.10445322122603165</v>
          </cell>
          <cell r="AJ35">
            <v>-0.10730132763352609</v>
          </cell>
          <cell r="AK35">
            <v>-0.1059628182047291</v>
          </cell>
          <cell r="AL35">
            <v>-0.11202925290307894</v>
          </cell>
          <cell r="AM35">
            <v>-0.10977077184884357</v>
          </cell>
          <cell r="AN35">
            <v>-0.10995823855850853</v>
          </cell>
        </row>
        <row r="37">
          <cell r="AB37" t="str">
            <v>VARIABLE BURDEN VARIANCE</v>
          </cell>
          <cell r="AC37">
            <v>0</v>
          </cell>
          <cell r="AD37">
            <v>0</v>
          </cell>
          <cell r="AE37">
            <v>0</v>
          </cell>
          <cell r="AF37">
            <v>0</v>
          </cell>
          <cell r="AG37">
            <v>0</v>
          </cell>
          <cell r="AH37">
            <v>0</v>
          </cell>
          <cell r="AI37">
            <v>0</v>
          </cell>
          <cell r="AJ37">
            <v>0</v>
          </cell>
          <cell r="AK37">
            <v>0</v>
          </cell>
          <cell r="AL37">
            <v>0</v>
          </cell>
          <cell r="AM37">
            <v>0</v>
          </cell>
          <cell r="AN37">
            <v>0</v>
          </cell>
        </row>
        <row r="38">
          <cell r="AB38" t="str">
            <v xml:space="preserve">  % OF VARIABLE BURDEN ABSORBED</v>
          </cell>
          <cell r="AC38">
            <v>0</v>
          </cell>
          <cell r="AD38">
            <v>0</v>
          </cell>
          <cell r="AE38">
            <v>0</v>
          </cell>
          <cell r="AF38">
            <v>0</v>
          </cell>
          <cell r="AG38">
            <v>0</v>
          </cell>
          <cell r="AH38">
            <v>0</v>
          </cell>
          <cell r="AI38">
            <v>0</v>
          </cell>
          <cell r="AJ38">
            <v>0</v>
          </cell>
          <cell r="AK38">
            <v>0</v>
          </cell>
          <cell r="AL38">
            <v>0</v>
          </cell>
          <cell r="AM38">
            <v>0</v>
          </cell>
          <cell r="AN38">
            <v>0</v>
          </cell>
        </row>
        <row r="40">
          <cell r="AA40" t="str">
            <v>OTHER EXPENSES:</v>
          </cell>
          <cell r="AB40" t="str">
            <v>PPV</v>
          </cell>
          <cell r="AC40">
            <v>52.488250000000001</v>
          </cell>
          <cell r="AD40">
            <v>108.15269000000001</v>
          </cell>
          <cell r="AE40">
            <v>162.43581</v>
          </cell>
          <cell r="AF40">
            <v>54.948999999999998</v>
          </cell>
          <cell r="AG40">
            <v>111.12297000000001</v>
          </cell>
          <cell r="AH40">
            <v>163.17263000000003</v>
          </cell>
          <cell r="AI40">
            <v>52.837769999999999</v>
          </cell>
          <cell r="AJ40">
            <v>103.68483000000001</v>
          </cell>
          <cell r="AK40">
            <v>156.66248000000002</v>
          </cell>
          <cell r="AL40">
            <v>50.372860000000003</v>
          </cell>
          <cell r="AM40">
            <v>101.95791</v>
          </cell>
          <cell r="AN40">
            <v>152.93996999999999</v>
          </cell>
        </row>
        <row r="41">
          <cell r="AB41" t="str">
            <v>OFA</v>
          </cell>
          <cell r="AC41">
            <v>45.708000000000006</v>
          </cell>
          <cell r="AD41">
            <v>97.486000000000004</v>
          </cell>
          <cell r="AE41">
            <v>146.40200000000002</v>
          </cell>
          <cell r="AF41">
            <v>49.95</v>
          </cell>
          <cell r="AG41">
            <v>102.072</v>
          </cell>
          <cell r="AH41">
            <v>146.00400000000002</v>
          </cell>
          <cell r="AI41">
            <v>45.387999999999998</v>
          </cell>
          <cell r="AJ41">
            <v>86.766999999999996</v>
          </cell>
          <cell r="AK41">
            <v>131.988</v>
          </cell>
          <cell r="AL41">
            <v>40.031999999999996</v>
          </cell>
          <cell r="AM41">
            <v>82.133999999999986</v>
          </cell>
          <cell r="AN41">
            <v>122.54999999999998</v>
          </cell>
        </row>
        <row r="42">
          <cell r="AB42" t="str">
            <v>IRA</v>
          </cell>
          <cell r="AC42">
            <v>4.1660000000000004</v>
          </cell>
          <cell r="AD42">
            <v>8.3320000000000007</v>
          </cell>
          <cell r="AE42">
            <v>12.498000000000001</v>
          </cell>
          <cell r="AF42">
            <v>4.1660000000000004</v>
          </cell>
          <cell r="AG42">
            <v>8.3320000000000007</v>
          </cell>
          <cell r="AH42">
            <v>12.498000000000001</v>
          </cell>
          <cell r="AI42">
            <v>4.1660000000000004</v>
          </cell>
          <cell r="AJ42">
            <v>8.3320000000000007</v>
          </cell>
          <cell r="AK42">
            <v>12.498000000000001</v>
          </cell>
          <cell r="AL42">
            <v>4.1660000000000004</v>
          </cell>
          <cell r="AM42">
            <v>8.3320000000000007</v>
          </cell>
          <cell r="AN42">
            <v>12.498000000000001</v>
          </cell>
        </row>
        <row r="44">
          <cell r="AA44" t="str">
            <v>FIXED EXPENSES:</v>
          </cell>
          <cell r="AB44" t="str">
            <v>FIXED INDIRECT LABOR $</v>
          </cell>
          <cell r="AC44">
            <v>27.972000000000001</v>
          </cell>
          <cell r="AD44">
            <v>58.61</v>
          </cell>
          <cell r="AE44">
            <v>82.587000000000003</v>
          </cell>
          <cell r="AF44">
            <v>25.308</v>
          </cell>
          <cell r="AG44">
            <v>54.671999999999997</v>
          </cell>
          <cell r="AH44">
            <v>82.638000000000005</v>
          </cell>
          <cell r="AI44">
            <v>32.158999999999999</v>
          </cell>
          <cell r="AJ44">
            <v>61.522999999999996</v>
          </cell>
          <cell r="AK44">
            <v>89.489000000000004</v>
          </cell>
          <cell r="AL44">
            <v>30.76</v>
          </cell>
          <cell r="AM44">
            <v>60.123999999999995</v>
          </cell>
          <cell r="AN44">
            <v>90.12299999999999</v>
          </cell>
        </row>
        <row r="45">
          <cell r="AB45" t="str">
            <v>FIX IND LBR LUMP-SUM ACRRUAL $</v>
          </cell>
          <cell r="AC45">
            <v>0</v>
          </cell>
          <cell r="AD45">
            <v>0</v>
          </cell>
          <cell r="AE45">
            <v>0</v>
          </cell>
          <cell r="AF45">
            <v>0</v>
          </cell>
          <cell r="AG45">
            <v>0</v>
          </cell>
          <cell r="AH45">
            <v>0</v>
          </cell>
          <cell r="AI45">
            <v>0</v>
          </cell>
          <cell r="AJ45">
            <v>0</v>
          </cell>
          <cell r="AK45">
            <v>0</v>
          </cell>
          <cell r="AL45">
            <v>0</v>
          </cell>
          <cell r="AM45">
            <v>0</v>
          </cell>
          <cell r="AN45">
            <v>0</v>
          </cell>
        </row>
        <row r="46">
          <cell r="AB46" t="str">
            <v>TOTAL FIXED INDIRECT LABOR $</v>
          </cell>
          <cell r="AC46">
            <v>27.972000000000001</v>
          </cell>
          <cell r="AD46">
            <v>58.61</v>
          </cell>
          <cell r="AE46">
            <v>82.587000000000003</v>
          </cell>
          <cell r="AF46">
            <v>25.308</v>
          </cell>
          <cell r="AG46">
            <v>54.671999999999997</v>
          </cell>
          <cell r="AH46">
            <v>82.638000000000005</v>
          </cell>
          <cell r="AI46">
            <v>32.158999999999999</v>
          </cell>
          <cell r="AJ46">
            <v>61.522999999999996</v>
          </cell>
          <cell r="AK46">
            <v>89.489000000000004</v>
          </cell>
          <cell r="AL46">
            <v>30.76</v>
          </cell>
          <cell r="AM46">
            <v>60.123999999999995</v>
          </cell>
          <cell r="AN46">
            <v>90.12299999999999</v>
          </cell>
        </row>
        <row r="47">
          <cell r="AB47" t="str">
            <v>SALARY $</v>
          </cell>
          <cell r="AC47">
            <v>183.26747999999998</v>
          </cell>
          <cell r="AD47">
            <v>369.65544</v>
          </cell>
          <cell r="AE47">
            <v>555.19457999999997</v>
          </cell>
          <cell r="AF47">
            <v>185.70889999999997</v>
          </cell>
          <cell r="AG47">
            <v>371.86427999999995</v>
          </cell>
          <cell r="AH47">
            <v>557.84480999999994</v>
          </cell>
          <cell r="AI47">
            <v>191.15210000000002</v>
          </cell>
          <cell r="AJ47">
            <v>381.95447999999999</v>
          </cell>
          <cell r="AK47">
            <v>572.58200999999997</v>
          </cell>
          <cell r="AL47">
            <v>190.97723999999999</v>
          </cell>
          <cell r="AM47">
            <v>381.77962000000002</v>
          </cell>
          <cell r="AN47">
            <v>572.75685999999996</v>
          </cell>
        </row>
        <row r="48">
          <cell r="AB48" t="str">
            <v>OVERTIME PREMIUM FOR FIX IND LABOR</v>
          </cell>
          <cell r="AC48">
            <v>0.92800000000000005</v>
          </cell>
          <cell r="AD48">
            <v>1.9449999999999998</v>
          </cell>
          <cell r="AE48">
            <v>2.7409999999999997</v>
          </cell>
          <cell r="AF48">
            <v>0.84</v>
          </cell>
          <cell r="AG48">
            <v>1.8009999999999999</v>
          </cell>
          <cell r="AH48">
            <v>2.7170000000000001</v>
          </cell>
          <cell r="AI48">
            <v>1.054</v>
          </cell>
          <cell r="AJ48">
            <v>2.0150000000000001</v>
          </cell>
          <cell r="AK48">
            <v>2.931</v>
          </cell>
          <cell r="AL48">
            <v>1.008</v>
          </cell>
          <cell r="AM48">
            <v>1.9689999999999999</v>
          </cell>
          <cell r="AN48">
            <v>2.9419999999999997</v>
          </cell>
        </row>
        <row r="49">
          <cell r="AB49" t="str">
            <v>OTHER FRINGES</v>
          </cell>
          <cell r="AC49">
            <v>86.955289999999991</v>
          </cell>
          <cell r="AD49">
            <v>175.40494000000001</v>
          </cell>
          <cell r="AE49">
            <v>260.69488999999999</v>
          </cell>
          <cell r="AF49">
            <v>85.920490000000001</v>
          </cell>
          <cell r="AG49">
            <v>173.78558000000001</v>
          </cell>
          <cell r="AH49">
            <v>261.00529</v>
          </cell>
          <cell r="AI49">
            <v>90.99360999999999</v>
          </cell>
          <cell r="AJ49">
            <v>180.66336999999999</v>
          </cell>
          <cell r="AK49">
            <v>269.67719</v>
          </cell>
          <cell r="AL49">
            <v>90.334679999999992</v>
          </cell>
          <cell r="AM49">
            <v>180.00443999999999</v>
          </cell>
          <cell r="AN49">
            <v>269.82411999999999</v>
          </cell>
        </row>
        <row r="50">
          <cell r="AB50" t="str">
            <v xml:space="preserve">  TOT FRINGES % OF FIX IND LAB &amp; SAL</v>
          </cell>
          <cell r="AC50">
            <v>0.41603629207949194</v>
          </cell>
          <cell r="AD50">
            <v>0.41411219172856906</v>
          </cell>
          <cell r="AE50">
            <v>0.41305032672784309</v>
          </cell>
          <cell r="AF50">
            <v>0.41115422508813282</v>
          </cell>
          <cell r="AG50">
            <v>0.41165684663447627</v>
          </cell>
          <cell r="AH50">
            <v>0.411755453670958</v>
          </cell>
          <cell r="AI50">
            <v>0.41219451249848299</v>
          </cell>
          <cell r="AJ50">
            <v>0.41192254001262918</v>
          </cell>
          <cell r="AK50">
            <v>0.41175068215114868</v>
          </cell>
          <cell r="AL50">
            <v>0.41194108847029931</v>
          </cell>
          <cell r="AM50">
            <v>0.41179440892563851</v>
          </cell>
          <cell r="AN50">
            <v>0.41148650978776152</v>
          </cell>
        </row>
        <row r="51">
          <cell r="AB51" t="str">
            <v>OTHER CONTROLLABLE</v>
          </cell>
          <cell r="AC51">
            <v>132.94299999999998</v>
          </cell>
          <cell r="AD51">
            <v>265.83597999999995</v>
          </cell>
          <cell r="AE51">
            <v>398.77897999999993</v>
          </cell>
          <cell r="AF51">
            <v>132.893</v>
          </cell>
          <cell r="AG51">
            <v>265.78599999999994</v>
          </cell>
          <cell r="AH51">
            <v>404.72899999999993</v>
          </cell>
          <cell r="AI51">
            <v>132.89299000000003</v>
          </cell>
          <cell r="AJ51">
            <v>265.78599000000003</v>
          </cell>
          <cell r="AK51">
            <v>398.72899000000001</v>
          </cell>
          <cell r="AL51">
            <v>132.89301000000003</v>
          </cell>
          <cell r="AM51">
            <v>265.78603000000004</v>
          </cell>
          <cell r="AN51">
            <v>398.72903000000002</v>
          </cell>
        </row>
        <row r="52">
          <cell r="AB52" t="str">
            <v>DEPRECIATION</v>
          </cell>
          <cell r="AC52">
            <v>93.036919999999995</v>
          </cell>
          <cell r="AD52">
            <v>186.07383999999999</v>
          </cell>
          <cell r="AE52">
            <v>279.11075999999997</v>
          </cell>
          <cell r="AF52">
            <v>98.371919999999989</v>
          </cell>
          <cell r="AG52">
            <v>196.74383999999998</v>
          </cell>
          <cell r="AH52">
            <v>295.11575999999997</v>
          </cell>
          <cell r="AI52">
            <v>100.98692</v>
          </cell>
          <cell r="AJ52">
            <v>201.97384</v>
          </cell>
          <cell r="AK52">
            <v>302.96075999999999</v>
          </cell>
          <cell r="AL52">
            <v>102.48491999999999</v>
          </cell>
          <cell r="AM52">
            <v>204.96983999999998</v>
          </cell>
          <cell r="AN52">
            <v>307.45475999999996</v>
          </cell>
        </row>
        <row r="53">
          <cell r="AB53" t="str">
            <v>OTHER NON CONTROLLABLE</v>
          </cell>
          <cell r="AC53">
            <v>68.073999999999998</v>
          </cell>
          <cell r="AD53">
            <v>136.148</v>
          </cell>
          <cell r="AE53">
            <v>204.22199999999998</v>
          </cell>
          <cell r="AF53">
            <v>68.073999999999998</v>
          </cell>
          <cell r="AG53">
            <v>138.74700000000001</v>
          </cell>
          <cell r="AH53">
            <v>209.42000000000002</v>
          </cell>
          <cell r="AI53">
            <v>70.673000000000002</v>
          </cell>
          <cell r="AJ53">
            <v>141.346</v>
          </cell>
          <cell r="AK53">
            <v>212.01900000000001</v>
          </cell>
          <cell r="AL53">
            <v>70.673000000000002</v>
          </cell>
          <cell r="AM53">
            <v>141.346</v>
          </cell>
          <cell r="AN53">
            <v>212.01900000000001</v>
          </cell>
        </row>
        <row r="54">
          <cell r="AB54" t="str">
            <v xml:space="preserve">  TOTAL FIXED MFG EXPENSES</v>
          </cell>
          <cell r="AC54">
            <v>593.17668999999989</v>
          </cell>
          <cell r="AD54">
            <v>1193.6732</v>
          </cell>
          <cell r="AE54">
            <v>1783.3292099999999</v>
          </cell>
          <cell r="AF54">
            <v>597.11630999999988</v>
          </cell>
          <cell r="AG54">
            <v>1203.3996999999999</v>
          </cell>
          <cell r="AH54">
            <v>1813.4698599999997</v>
          </cell>
          <cell r="AI54">
            <v>619.91161999999997</v>
          </cell>
          <cell r="AJ54">
            <v>1235.2616799999998</v>
          </cell>
          <cell r="AK54">
            <v>1848.3879500000003</v>
          </cell>
          <cell r="AL54">
            <v>619.13085000000001</v>
          </cell>
          <cell r="AM54">
            <v>1235.97893</v>
          </cell>
          <cell r="AN54">
            <v>1853.8487700000001</v>
          </cell>
        </row>
        <row r="55">
          <cell r="AB55" t="str">
            <v xml:space="preserve">    % OF PRODUCTION $</v>
          </cell>
          <cell r="AC55">
            <v>0.12754026320197392</v>
          </cell>
          <cell r="AD55">
            <v>0.12149748077811377</v>
          </cell>
          <cell r="AE55">
            <v>0.12083656164482262</v>
          </cell>
          <cell r="AF55">
            <v>0.11834400327031973</v>
          </cell>
          <cell r="AG55">
            <v>0.1166803617455518</v>
          </cell>
          <cell r="AH55">
            <v>0.12157021845767114</v>
          </cell>
          <cell r="AI55">
            <v>0.13073077415512302</v>
          </cell>
          <cell r="AJ55">
            <v>0.13493065320898184</v>
          </cell>
          <cell r="AK55">
            <v>0.13289744943377085</v>
          </cell>
          <cell r="AL55">
            <v>0.14268762706381657</v>
          </cell>
          <cell r="AM55">
            <v>0.13934786773958144</v>
          </cell>
          <cell r="AN55">
            <v>0.13970194810552794</v>
          </cell>
        </row>
        <row r="56">
          <cell r="AB56" t="str">
            <v xml:space="preserve">    TOT FIXED MFG EXPENSES/DAY</v>
          </cell>
          <cell r="AC56">
            <v>28.246509047619043</v>
          </cell>
          <cell r="AD56">
            <v>27.128936363636363</v>
          </cell>
          <cell r="AE56">
            <v>28.763374354838707</v>
          </cell>
          <cell r="AF56">
            <v>31.42717421052631</v>
          </cell>
          <cell r="AG56">
            <v>30.084992499999998</v>
          </cell>
          <cell r="AH56">
            <v>30.224497666666661</v>
          </cell>
          <cell r="AI56">
            <v>26.952679130434781</v>
          </cell>
          <cell r="AJ56">
            <v>28.074129090909086</v>
          </cell>
          <cell r="AK56">
            <v>28.881061718750004</v>
          </cell>
          <cell r="AL56">
            <v>28.142311363636363</v>
          </cell>
          <cell r="AM56">
            <v>28.743696046511626</v>
          </cell>
          <cell r="AN56">
            <v>28.52075030769231</v>
          </cell>
        </row>
        <row r="58">
          <cell r="AB58" t="str">
            <v>FIXED BURDEN ABSORBED</v>
          </cell>
          <cell r="AC58">
            <v>-593.17669000000001</v>
          </cell>
          <cell r="AD58">
            <v>-1193.6732</v>
          </cell>
          <cell r="AE58">
            <v>-1783.3292099999999</v>
          </cell>
          <cell r="AF58">
            <v>-597.11631</v>
          </cell>
          <cell r="AG58">
            <v>-1203.3996999999999</v>
          </cell>
          <cell r="AH58">
            <v>-1813.4698599999999</v>
          </cell>
          <cell r="AI58">
            <v>-619.91161999999997</v>
          </cell>
          <cell r="AJ58">
            <v>-1235.2616800000001</v>
          </cell>
          <cell r="AK58">
            <v>-1848.38795</v>
          </cell>
          <cell r="AL58">
            <v>-619.13085000000001</v>
          </cell>
          <cell r="AM58">
            <v>-1235.97893</v>
          </cell>
          <cell r="AN58">
            <v>-1853.8487700000001</v>
          </cell>
        </row>
        <row r="59">
          <cell r="AB59" t="str">
            <v xml:space="preserve">  % OF PRODUCTION $</v>
          </cell>
          <cell r="AC59">
            <v>-0.12754026320197395</v>
          </cell>
          <cell r="AD59">
            <v>-0.12149748077811377</v>
          </cell>
          <cell r="AE59">
            <v>-0.12083656164482262</v>
          </cell>
          <cell r="AF59">
            <v>-0.11834400327031976</v>
          </cell>
          <cell r="AG59">
            <v>-0.1166803617455518</v>
          </cell>
          <cell r="AH59">
            <v>-0.12157021845767116</v>
          </cell>
          <cell r="AI59">
            <v>-0.13073077415512302</v>
          </cell>
          <cell r="AJ59">
            <v>-0.13493065320898187</v>
          </cell>
          <cell r="AK59">
            <v>-0.13289744943377083</v>
          </cell>
          <cell r="AL59">
            <v>-0.14268762706381657</v>
          </cell>
          <cell r="AM59">
            <v>-0.13934786773958144</v>
          </cell>
          <cell r="AN59">
            <v>-0.13970194810552794</v>
          </cell>
        </row>
        <row r="61">
          <cell r="AB61" t="str">
            <v>FIXED BURDEN VARIANCE</v>
          </cell>
          <cell r="AC61">
            <v>0</v>
          </cell>
          <cell r="AD61">
            <v>0</v>
          </cell>
          <cell r="AE61">
            <v>0</v>
          </cell>
          <cell r="AF61">
            <v>0</v>
          </cell>
          <cell r="AG61">
            <v>0</v>
          </cell>
          <cell r="AH61">
            <v>0</v>
          </cell>
          <cell r="AI61">
            <v>0</v>
          </cell>
          <cell r="AJ61">
            <v>0</v>
          </cell>
          <cell r="AK61">
            <v>0</v>
          </cell>
          <cell r="AL61">
            <v>0</v>
          </cell>
          <cell r="AM61">
            <v>0</v>
          </cell>
          <cell r="AN61">
            <v>0</v>
          </cell>
        </row>
        <row r="62">
          <cell r="AB62" t="str">
            <v xml:space="preserve">  % OF FIXED BURDEN ABSORBED</v>
          </cell>
          <cell r="AC62">
            <v>0</v>
          </cell>
          <cell r="AD62">
            <v>0</v>
          </cell>
          <cell r="AE62">
            <v>0</v>
          </cell>
          <cell r="AF62">
            <v>0</v>
          </cell>
          <cell r="AG62">
            <v>0</v>
          </cell>
          <cell r="AH62">
            <v>0</v>
          </cell>
          <cell r="AI62">
            <v>0</v>
          </cell>
          <cell r="AJ62">
            <v>0</v>
          </cell>
          <cell r="AK62">
            <v>0</v>
          </cell>
          <cell r="AL62">
            <v>0</v>
          </cell>
          <cell r="AM62">
            <v>0</v>
          </cell>
          <cell r="AN62">
            <v>0</v>
          </cell>
        </row>
        <row r="64">
          <cell r="AB64" t="str">
            <v>TOTAL MANUFACTURING VARIANCE</v>
          </cell>
          <cell r="AC64">
            <v>102.36225000000002</v>
          </cell>
          <cell r="AD64">
            <v>213.97069000000002</v>
          </cell>
          <cell r="AE64">
            <v>321.33581000000004</v>
          </cell>
          <cell r="AF64">
            <v>109.065</v>
          </cell>
          <cell r="AG64">
            <v>221.52697000000001</v>
          </cell>
          <cell r="AH64">
            <v>321.67463000000004</v>
          </cell>
          <cell r="AI64">
            <v>102.39177000000001</v>
          </cell>
          <cell r="AJ64">
            <v>198.78382999999999</v>
          </cell>
          <cell r="AK64">
            <v>301.14848000000001</v>
          </cell>
          <cell r="AL64">
            <v>94.570859999999996</v>
          </cell>
          <cell r="AM64">
            <v>192.42390999999998</v>
          </cell>
          <cell r="AN64">
            <v>287.98796999999996</v>
          </cell>
        </row>
        <row r="65">
          <cell r="AB65" t="str">
            <v xml:space="preserve">    % OF PRODUCTION $</v>
          </cell>
          <cell r="AC65">
            <v>2.2009139143593554E-2</v>
          </cell>
          <cell r="AD65">
            <v>2.177890882978251E-2</v>
          </cell>
          <cell r="AE65">
            <v>2.1773385528605801E-2</v>
          </cell>
          <cell r="AF65">
            <v>2.161587030955062E-2</v>
          </cell>
          <cell r="AG65">
            <v>2.1479020641268234E-2</v>
          </cell>
          <cell r="AH65">
            <v>2.1564215597931442E-2</v>
          </cell>
          <cell r="AI65">
            <v>2.1593006046915691E-2</v>
          </cell>
          <cell r="AJ65">
            <v>2.1713643727119591E-2</v>
          </cell>
          <cell r="AK65">
            <v>2.1652307835515236E-2</v>
          </cell>
          <cell r="AL65">
            <v>2.1795217606721436E-2</v>
          </cell>
          <cell r="AM65">
            <v>2.1694432574682419E-2</v>
          </cell>
          <cell r="AN65">
            <v>2.1702137246047491E-2</v>
          </cell>
        </row>
        <row r="67">
          <cell r="AB67" t="str">
            <v xml:space="preserve">  TOTAL VAR AND FIX MFG EXPENSES</v>
          </cell>
          <cell r="AC67">
            <v>1082.9394</v>
          </cell>
          <cell r="AD67">
            <v>2184.8147300000001</v>
          </cell>
          <cell r="AE67">
            <v>3265.5588600000001</v>
          </cell>
          <cell r="AF67">
            <v>1089.11835</v>
          </cell>
          <cell r="AG67">
            <v>2198.5546599999998</v>
          </cell>
          <cell r="AH67">
            <v>3298.6411599999997</v>
          </cell>
          <cell r="AI67">
            <v>1115.21784</v>
          </cell>
          <cell r="AJ67">
            <v>2217.5827099999997</v>
          </cell>
          <cell r="AK67">
            <v>3322.1588700000002</v>
          </cell>
          <cell r="AL67">
            <v>1105.2330299999999</v>
          </cell>
          <cell r="AM67">
            <v>2209.6167999999998</v>
          </cell>
          <cell r="AN67">
            <v>3312.9976799999999</v>
          </cell>
        </row>
        <row r="68">
          <cell r="AB68" t="str">
            <v xml:space="preserve">    % OF PRODUCTION $</v>
          </cell>
          <cell r="AC68">
            <v>0.2328452524117017</v>
          </cell>
          <cell r="AD68">
            <v>0.22238036814591705</v>
          </cell>
          <cell r="AE68">
            <v>0.22127092534484238</v>
          </cell>
          <cell r="AF68">
            <v>0.21585514147849227</v>
          </cell>
          <cell r="AG68">
            <v>0.21316953381837192</v>
          </cell>
          <cell r="AH68">
            <v>0.22113217058631776</v>
          </cell>
          <cell r="AI68">
            <v>0.2351839953811547</v>
          </cell>
          <cell r="AJ68">
            <v>0.24223198084250794</v>
          </cell>
          <cell r="AK68">
            <v>0.23886026763849993</v>
          </cell>
          <cell r="AL68">
            <v>0.25471687996689552</v>
          </cell>
          <cell r="AM68">
            <v>0.24911863958842501</v>
          </cell>
          <cell r="AN68">
            <v>0.24966018666403647</v>
          </cell>
        </row>
        <row r="69">
          <cell r="AB69" t="str">
            <v xml:space="preserve">    TOT MFG EXPENSES/DAY</v>
          </cell>
          <cell r="AC69">
            <v>51.568542857142859</v>
          </cell>
          <cell r="AD69">
            <v>49.654880227272727</v>
          </cell>
          <cell r="AE69">
            <v>52.67030419354839</v>
          </cell>
          <cell r="AF69">
            <v>57.322018421052633</v>
          </cell>
          <cell r="AG69">
            <v>54.963866499999995</v>
          </cell>
          <cell r="AH69">
            <v>54.977352666666661</v>
          </cell>
          <cell r="AI69">
            <v>48.487732173913045</v>
          </cell>
          <cell r="AJ69">
            <v>50.399607045454538</v>
          </cell>
          <cell r="AK69">
            <v>51.908732343750003</v>
          </cell>
          <cell r="AL69">
            <v>50.237864999999992</v>
          </cell>
          <cell r="AM69">
            <v>51.386437209302322</v>
          </cell>
          <cell r="AN69">
            <v>50.969195076923079</v>
          </cell>
        </row>
        <row r="70">
          <cell r="AA70" t="str">
            <v>MANNING HOURS:</v>
          </cell>
          <cell r="AB70" t="str">
            <v>DIRECT LABOR HOURS REGULAR</v>
          </cell>
          <cell r="AC70">
            <v>37916.68</v>
          </cell>
          <cell r="AD70">
            <v>81188.800000000003</v>
          </cell>
          <cell r="AE70">
            <v>122132.21</v>
          </cell>
          <cell r="AF70">
            <v>41109.43</v>
          </cell>
          <cell r="AG70">
            <v>84237.55</v>
          </cell>
          <cell r="AH70">
            <v>120569.89</v>
          </cell>
          <cell r="AI70">
            <v>36808.86</v>
          </cell>
          <cell r="AJ70">
            <v>70408.97</v>
          </cell>
          <cell r="AK70">
            <v>107444.51000000001</v>
          </cell>
          <cell r="AL70">
            <v>32148.6</v>
          </cell>
          <cell r="AM70">
            <v>66210.459999999992</v>
          </cell>
          <cell r="AN70">
            <v>98984.049999999988</v>
          </cell>
        </row>
        <row r="71">
          <cell r="AB71" t="str">
            <v>DIRECT LABOR HOURS OVERTIME</v>
          </cell>
          <cell r="AC71">
            <v>3668.03</v>
          </cell>
          <cell r="AD71">
            <v>7854.15</v>
          </cell>
          <cell r="AE71">
            <v>11814.96</v>
          </cell>
          <cell r="AF71">
            <v>3964.57</v>
          </cell>
          <cell r="AG71">
            <v>8123.83</v>
          </cell>
          <cell r="AH71">
            <v>11627.72</v>
          </cell>
          <cell r="AI71">
            <v>3539.05</v>
          </cell>
          <cell r="AJ71">
            <v>6769.58</v>
          </cell>
          <cell r="AK71">
            <v>10330.43</v>
          </cell>
          <cell r="AL71">
            <v>3081.74</v>
          </cell>
          <cell r="AM71">
            <v>6346.91</v>
          </cell>
          <cell r="AN71">
            <v>9488.57</v>
          </cell>
        </row>
        <row r="72">
          <cell r="AB72" t="str">
            <v xml:space="preserve">  OVERTIME HOURS AS % OF REG HOURS</v>
          </cell>
          <cell r="AC72">
            <v>9.6739218729065948E-2</v>
          </cell>
          <cell r="AD72">
            <v>9.6739328577340702E-2</v>
          </cell>
          <cell r="AE72">
            <v>9.6739099374358317E-2</v>
          </cell>
          <cell r="AF72">
            <v>9.6439430077235322E-2</v>
          </cell>
          <cell r="AG72">
            <v>9.6439533201048699E-2</v>
          </cell>
          <cell r="AH72">
            <v>9.643966665309224E-2</v>
          </cell>
          <cell r="AI72">
            <v>9.6146688596169511E-2</v>
          </cell>
          <cell r="AJ72">
            <v>9.6146556326558955E-2</v>
          </cell>
          <cell r="AK72">
            <v>9.6146652816416586E-2</v>
          </cell>
          <cell r="AL72">
            <v>9.5859228706693292E-2</v>
          </cell>
          <cell r="AM72">
            <v>9.5859627013616888E-2</v>
          </cell>
          <cell r="AN72">
            <v>9.5859585458465291E-2</v>
          </cell>
        </row>
        <row r="73">
          <cell r="AB73" t="str">
            <v>DIRECT LABOR HOURS TOTAL</v>
          </cell>
          <cell r="AC73">
            <v>41584.71</v>
          </cell>
          <cell r="AD73">
            <v>89042.95</v>
          </cell>
          <cell r="AE73">
            <v>133947.17000000001</v>
          </cell>
          <cell r="AF73">
            <v>45074</v>
          </cell>
          <cell r="AG73">
            <v>92361.38</v>
          </cell>
          <cell r="AH73">
            <v>132197.60999999999</v>
          </cell>
          <cell r="AI73">
            <v>40347.910000000003</v>
          </cell>
          <cell r="AJ73">
            <v>77178.55</v>
          </cell>
          <cell r="AK73">
            <v>117774.94</v>
          </cell>
          <cell r="AL73">
            <v>35230.339999999997</v>
          </cell>
          <cell r="AM73">
            <v>72557.37</v>
          </cell>
          <cell r="AN73">
            <v>108472.62</v>
          </cell>
        </row>
        <row r="75">
          <cell r="AB75" t="str">
            <v>VAR INDIRECT LABOR HOURS REGULAR</v>
          </cell>
          <cell r="AC75">
            <v>6940</v>
          </cell>
          <cell r="AD75">
            <v>14541</v>
          </cell>
          <cell r="AE75">
            <v>20489</v>
          </cell>
          <cell r="AF75">
            <v>6279</v>
          </cell>
          <cell r="AG75">
            <v>13219</v>
          </cell>
          <cell r="AH75">
            <v>19829</v>
          </cell>
          <cell r="AI75">
            <v>7601</v>
          </cell>
          <cell r="AJ75">
            <v>14541</v>
          </cell>
          <cell r="AK75">
            <v>21151</v>
          </cell>
          <cell r="AL75">
            <v>7271</v>
          </cell>
          <cell r="AM75">
            <v>14211</v>
          </cell>
          <cell r="AN75">
            <v>21482</v>
          </cell>
        </row>
        <row r="76">
          <cell r="AB76" t="str">
            <v>VAR INDIRECT LABOR HOURS OVERTIME</v>
          </cell>
          <cell r="AC76">
            <v>463</v>
          </cell>
          <cell r="AD76">
            <v>973</v>
          </cell>
          <cell r="AE76">
            <v>1372</v>
          </cell>
          <cell r="AF76">
            <v>421</v>
          </cell>
          <cell r="AG76">
            <v>883</v>
          </cell>
          <cell r="AH76">
            <v>1322</v>
          </cell>
          <cell r="AI76">
            <v>507</v>
          </cell>
          <cell r="AJ76">
            <v>969</v>
          </cell>
          <cell r="AK76">
            <v>1408</v>
          </cell>
          <cell r="AL76">
            <v>484</v>
          </cell>
          <cell r="AM76">
            <v>946</v>
          </cell>
          <cell r="AN76">
            <v>1430</v>
          </cell>
        </row>
        <row r="77">
          <cell r="AB77" t="str">
            <v xml:space="preserve">  OVERTIME HOURS AS % OF REG HOURS</v>
          </cell>
          <cell r="AC77">
            <v>6.6714697406340062E-2</v>
          </cell>
          <cell r="AD77">
            <v>6.6914242486761574E-2</v>
          </cell>
          <cell r="AE77">
            <v>6.6962760505637167E-2</v>
          </cell>
          <cell r="AF77">
            <v>6.7048893135849663E-2</v>
          </cell>
          <cell r="AG77">
            <v>6.6797791058325132E-2</v>
          </cell>
          <cell r="AH77">
            <v>6.6670028745776391E-2</v>
          </cell>
          <cell r="AI77">
            <v>6.670174976976713E-2</v>
          </cell>
          <cell r="AJ77">
            <v>6.6639158242211671E-2</v>
          </cell>
          <cell r="AK77">
            <v>6.6568956550517699E-2</v>
          </cell>
          <cell r="AL77">
            <v>6.6565809379727683E-2</v>
          </cell>
          <cell r="AM77">
            <v>6.6568151431989298E-2</v>
          </cell>
          <cell r="AN77">
            <v>6.656735871892748E-2</v>
          </cell>
        </row>
        <row r="78">
          <cell r="AB78" t="str">
            <v>VAR INDIRECT LABOR HOURS TOTAL</v>
          </cell>
          <cell r="AC78">
            <v>7403</v>
          </cell>
          <cell r="AD78">
            <v>15514</v>
          </cell>
          <cell r="AE78">
            <v>21861</v>
          </cell>
          <cell r="AF78">
            <v>6700</v>
          </cell>
          <cell r="AG78">
            <v>14102</v>
          </cell>
          <cell r="AH78">
            <v>21151</v>
          </cell>
          <cell r="AI78">
            <v>8108</v>
          </cell>
          <cell r="AJ78">
            <v>15510</v>
          </cell>
          <cell r="AK78">
            <v>22559</v>
          </cell>
          <cell r="AL78">
            <v>7755</v>
          </cell>
          <cell r="AM78">
            <v>15157</v>
          </cell>
          <cell r="AN78">
            <v>22912</v>
          </cell>
        </row>
        <row r="80">
          <cell r="AB80" t="str">
            <v>FIXED INDIRECT LABOR HOURS REGULAR</v>
          </cell>
          <cell r="AC80">
            <v>4603</v>
          </cell>
          <cell r="AD80">
            <v>9643</v>
          </cell>
          <cell r="AE80">
            <v>13585</v>
          </cell>
          <cell r="AF80">
            <v>4163</v>
          </cell>
          <cell r="AG80">
            <v>8766</v>
          </cell>
          <cell r="AH80">
            <v>13148</v>
          </cell>
          <cell r="AI80">
            <v>5040</v>
          </cell>
          <cell r="AJ80">
            <v>9643</v>
          </cell>
          <cell r="AK80">
            <v>14025</v>
          </cell>
          <cell r="AL80">
            <v>4819</v>
          </cell>
          <cell r="AM80">
            <v>9422</v>
          </cell>
          <cell r="AN80">
            <v>14241</v>
          </cell>
        </row>
        <row r="81">
          <cell r="AB81" t="str">
            <v>FIXED INDIRECT LABOR HOURS OVERTIME</v>
          </cell>
          <cell r="AC81">
            <v>410</v>
          </cell>
          <cell r="AD81">
            <v>858</v>
          </cell>
          <cell r="AE81">
            <v>1208</v>
          </cell>
          <cell r="AF81">
            <v>371</v>
          </cell>
          <cell r="AG81">
            <v>778</v>
          </cell>
          <cell r="AH81">
            <v>1165</v>
          </cell>
          <cell r="AI81">
            <v>446</v>
          </cell>
          <cell r="AJ81">
            <v>853</v>
          </cell>
          <cell r="AK81">
            <v>1240</v>
          </cell>
          <cell r="AL81">
            <v>427</v>
          </cell>
          <cell r="AM81">
            <v>834</v>
          </cell>
          <cell r="AN81">
            <v>1261</v>
          </cell>
        </row>
        <row r="82">
          <cell r="AB82" t="str">
            <v xml:space="preserve">  OVERTIME HOURS AS % OF REG HOURS</v>
          </cell>
          <cell r="AC82">
            <v>8.907234412339779E-2</v>
          </cell>
          <cell r="AD82">
            <v>8.8976459608005806E-2</v>
          </cell>
          <cell r="AE82">
            <v>8.8921604711078392E-2</v>
          </cell>
          <cell r="AF82">
            <v>8.9118424213307706E-2</v>
          </cell>
          <cell r="AG82">
            <v>8.8751996349532278E-2</v>
          </cell>
          <cell r="AH82">
            <v>8.860663218740493E-2</v>
          </cell>
          <cell r="AI82">
            <v>8.8492063492063497E-2</v>
          </cell>
          <cell r="AJ82">
            <v>8.8457948771129322E-2</v>
          </cell>
          <cell r="AK82">
            <v>8.8413547237076645E-2</v>
          </cell>
          <cell r="AL82">
            <v>8.8607594936708861E-2</v>
          </cell>
          <cell r="AM82">
            <v>8.85162385905328E-2</v>
          </cell>
          <cell r="AN82">
            <v>8.8547152587599182E-2</v>
          </cell>
        </row>
        <row r="83">
          <cell r="AB83" t="str">
            <v>FIXED INDIRECT LABOR HOURS TOTAL</v>
          </cell>
          <cell r="AC83">
            <v>5013</v>
          </cell>
          <cell r="AD83">
            <v>10501</v>
          </cell>
          <cell r="AE83">
            <v>14793</v>
          </cell>
          <cell r="AF83">
            <v>4534</v>
          </cell>
          <cell r="AG83">
            <v>9544</v>
          </cell>
          <cell r="AH83">
            <v>14313</v>
          </cell>
          <cell r="AI83">
            <v>5486</v>
          </cell>
          <cell r="AJ83">
            <v>10496</v>
          </cell>
          <cell r="AK83">
            <v>15265</v>
          </cell>
          <cell r="AL83">
            <v>5246</v>
          </cell>
          <cell r="AM83">
            <v>10256</v>
          </cell>
          <cell r="AN83">
            <v>15502</v>
          </cell>
        </row>
        <row r="85">
          <cell r="AB85" t="str">
            <v>RATIO: DL/IL HOURS</v>
          </cell>
          <cell r="AC85">
            <v>3.3492839884020618</v>
          </cell>
          <cell r="AD85">
            <v>3.4227541802806072</v>
          </cell>
          <cell r="AE85">
            <v>3.6543670540732256</v>
          </cell>
          <cell r="AF85">
            <v>4.0122841374399147</v>
          </cell>
          <cell r="AG85">
            <v>3.9060043982068851</v>
          </cell>
          <cell r="AH85">
            <v>3.7276564967290771</v>
          </cell>
          <cell r="AI85">
            <v>2.9680675297925556</v>
          </cell>
          <cell r="AJ85">
            <v>2.9677209105591018</v>
          </cell>
          <cell r="AK85">
            <v>3.1137621615905244</v>
          </cell>
          <cell r="AL85">
            <v>2.709817706330282</v>
          </cell>
          <cell r="AM85">
            <v>2.8551280840514695</v>
          </cell>
          <cell r="AN85">
            <v>2.8237783099911491</v>
          </cell>
        </row>
        <row r="87">
          <cell r="AA87" t="str">
            <v>PRODUCTIVITY:</v>
          </cell>
          <cell r="AB87" t="str">
            <v>PROD $ PER DIRECT LABOR HOUR</v>
          </cell>
          <cell r="AC87">
            <v>111.8415275710712</v>
          </cell>
          <cell r="AD87">
            <v>110.33635442221986</v>
          </cell>
          <cell r="AE87">
            <v>110.17920177036962</v>
          </cell>
          <cell r="AF87">
            <v>111.94032857079468</v>
          </cell>
          <cell r="AG87">
            <v>111.66619522142263</v>
          </cell>
          <cell r="AH87">
            <v>112.83908120577975</v>
          </cell>
          <cell r="AI87">
            <v>117.5251734228613</v>
          </cell>
          <cell r="AJ87">
            <v>118.61830975057188</v>
          </cell>
          <cell r="AK87">
            <v>118.09284649179187</v>
          </cell>
          <cell r="AL87">
            <v>123.16272650221373</v>
          </cell>
          <cell r="AM87">
            <v>122.24446586197931</v>
          </cell>
          <cell r="AN87">
            <v>122.33527732620455</v>
          </cell>
        </row>
        <row r="88">
          <cell r="AB88" t="str">
            <v>AVERAGE DIRECT LABOR WAGE RATE</v>
          </cell>
          <cell r="AC88">
            <v>4.1974343454601462</v>
          </cell>
          <cell r="AD88">
            <v>4.1974323626968788</v>
          </cell>
          <cell r="AE88">
            <v>4.1974340331341082</v>
          </cell>
          <cell r="AF88">
            <v>4.2537831122154675</v>
          </cell>
          <cell r="AG88">
            <v>4.3387098590341546</v>
          </cell>
          <cell r="AH88">
            <v>4.3631022527563097</v>
          </cell>
          <cell r="AI88">
            <v>4.4762487078017168</v>
          </cell>
          <cell r="AJ88">
            <v>4.4762494242247355</v>
          </cell>
          <cell r="AK88">
            <v>4.4762497013371423</v>
          </cell>
          <cell r="AL88">
            <v>4.5317956057193882</v>
          </cell>
          <cell r="AM88">
            <v>4.5317951849688054</v>
          </cell>
          <cell r="AN88">
            <v>4.5317938296318472</v>
          </cell>
        </row>
        <row r="90">
          <cell r="AB90" t="str">
            <v>PROD $ PER VAR IND LABOR HOUR</v>
          </cell>
          <cell r="AC90">
            <v>628.24496690530873</v>
          </cell>
          <cell r="AD90">
            <v>633.2779740879206</v>
          </cell>
          <cell r="AE90">
            <v>675.09227711449614</v>
          </cell>
          <cell r="AF90">
            <v>753.07438358208958</v>
          </cell>
          <cell r="AG90">
            <v>731.36036661466449</v>
          </cell>
          <cell r="AH90">
            <v>705.26485036168492</v>
          </cell>
          <cell r="AI90">
            <v>584.8415293537247</v>
          </cell>
          <cell r="AJ90">
            <v>590.25075112830439</v>
          </cell>
          <cell r="AK90">
            <v>616.53344164191674</v>
          </cell>
          <cell r="AL90">
            <v>559.51834042553196</v>
          </cell>
          <cell r="AM90">
            <v>585.19079897077268</v>
          </cell>
          <cell r="AN90">
            <v>579.17371028282128</v>
          </cell>
        </row>
        <row r="91">
          <cell r="AB91" t="str">
            <v>AVERAGE VAR IND LABOR WAGE RATE</v>
          </cell>
          <cell r="AC91">
            <v>4.6713494529244901</v>
          </cell>
          <cell r="AD91">
            <v>4.6704267113574831</v>
          </cell>
          <cell r="AE91">
            <v>4.6703261515941623</v>
          </cell>
          <cell r="AF91">
            <v>4.6700000000000008</v>
          </cell>
          <cell r="AG91">
            <v>4.7687562047936467</v>
          </cell>
          <cell r="AH91">
            <v>4.7987801995177533</v>
          </cell>
          <cell r="AI91">
            <v>4.8576714356191424</v>
          </cell>
          <cell r="AJ91">
            <v>4.8578981302385564</v>
          </cell>
          <cell r="AK91">
            <v>4.8581940688860321</v>
          </cell>
          <cell r="AL91">
            <v>4.8578981302385564</v>
          </cell>
          <cell r="AM91">
            <v>4.8580193969782943</v>
          </cell>
          <cell r="AN91">
            <v>4.8267283519553077</v>
          </cell>
        </row>
        <row r="93">
          <cell r="AB93" t="str">
            <v>PROD $ PER FIX IND LABOR HOUR</v>
          </cell>
          <cell r="AC93">
            <v>927.76730301216833</v>
          </cell>
          <cell r="AD93">
            <v>935.59418055423305</v>
          </cell>
          <cell r="AE93">
            <v>997.64701345230867</v>
          </cell>
          <cell r="AF93">
            <v>1112.8359880899868</v>
          </cell>
          <cell r="AG93">
            <v>1080.6416481559093</v>
          </cell>
          <cell r="AH93">
            <v>1042.2033710612727</v>
          </cell>
          <cell r="AI93">
            <v>864.36294567991251</v>
          </cell>
          <cell r="AJ93">
            <v>872.21695407774394</v>
          </cell>
          <cell r="AK93">
            <v>911.12858892892234</v>
          </cell>
          <cell r="AL93">
            <v>827.11870568051847</v>
          </cell>
          <cell r="AM93">
            <v>864.83394500780037</v>
          </cell>
          <cell r="AN93">
            <v>856.02038769191086</v>
          </cell>
        </row>
        <row r="94">
          <cell r="AB94" t="str">
            <v>AVERAGE FIX IND LABOR WAGE RATE</v>
          </cell>
          <cell r="AC94">
            <v>5.5798922800718129</v>
          </cell>
          <cell r="AD94">
            <v>5.5813732025521379</v>
          </cell>
          <cell r="AE94">
            <v>5.5828432366659912</v>
          </cell>
          <cell r="AF94">
            <v>5.5818262020291138</v>
          </cell>
          <cell r="AG94">
            <v>5.7284157585917859</v>
          </cell>
          <cell r="AH94">
            <v>5.7736323621882208</v>
          </cell>
          <cell r="AI94">
            <v>5.8620123951877501</v>
          </cell>
          <cell r="AJ94">
            <v>5.8615663109756095</v>
          </cell>
          <cell r="AK94">
            <v>5.8623648869963976</v>
          </cell>
          <cell r="AL94">
            <v>5.8635150590926424</v>
          </cell>
          <cell r="AM94">
            <v>5.8623244929797194</v>
          </cell>
          <cell r="AN94">
            <v>5.8136369500709586</v>
          </cell>
        </row>
        <row r="96">
          <cell r="AB96" t="str">
            <v>PROD $ PER LABOR HOUR</v>
          </cell>
          <cell r="AC96">
            <v>86.126598891014595</v>
          </cell>
          <cell r="AD96">
            <v>85.388923494639016</v>
          </cell>
          <cell r="AE96">
            <v>86.506981575800452</v>
          </cell>
          <cell r="AF96">
            <v>89.607131668679401</v>
          </cell>
          <cell r="AG96">
            <v>88.905066987979552</v>
          </cell>
          <cell r="AH96">
            <v>88.971213207364528</v>
          </cell>
          <cell r="AI96">
            <v>87.907438205284166</v>
          </cell>
          <cell r="AJ96">
            <v>88.722479770469519</v>
          </cell>
          <cell r="AK96">
            <v>89.386071074777234</v>
          </cell>
          <cell r="AL96">
            <v>89.963594832737385</v>
          </cell>
          <cell r="AM96">
            <v>90.534892743591783</v>
          </cell>
          <cell r="AN96">
            <v>90.341979752818872</v>
          </cell>
        </row>
        <row r="97">
          <cell r="AB97" t="str">
            <v>AVERAGE WAGE RATE</v>
          </cell>
          <cell r="AC97">
            <v>4.3907402328599012</v>
          </cell>
          <cell r="AD97">
            <v>4.3875174205693739</v>
          </cell>
          <cell r="AE97">
            <v>4.378161122810587</v>
          </cell>
          <cell r="AF97">
            <v>4.4102440150600266</v>
          </cell>
          <cell r="AG97">
            <v>4.5053187995453401</v>
          </cell>
          <cell r="AH97">
            <v>4.53847896366974</v>
          </cell>
          <cell r="AI97">
            <v>4.6745152331461748</v>
          </cell>
          <cell r="AJ97">
            <v>4.6745316038108413</v>
          </cell>
          <cell r="AK97">
            <v>4.6676091752295994</v>
          </cell>
          <cell r="AL97">
            <v>4.729076571374546</v>
          </cell>
          <cell r="AM97">
            <v>4.7215514241703911</v>
          </cell>
          <cell r="AN97">
            <v>4.7130810825383556</v>
          </cell>
        </row>
        <row r="99">
          <cell r="AA99" t="str">
            <v>EFFICIENCY:</v>
          </cell>
          <cell r="AB99" t="str">
            <v>DL EARNED HOURS</v>
          </cell>
          <cell r="AC99">
            <v>32909.089999999997</v>
          </cell>
          <cell r="AD99">
            <v>70466.31</v>
          </cell>
          <cell r="AE99">
            <v>106002.4</v>
          </cell>
          <cell r="AF99">
            <v>36510.29</v>
          </cell>
          <cell r="AG99">
            <v>74813.429999999993</v>
          </cell>
          <cell r="AH99">
            <v>107081.04999999999</v>
          </cell>
          <cell r="AI99">
            <v>33419.78</v>
          </cell>
          <cell r="AJ99">
            <v>63926.259999999995</v>
          </cell>
          <cell r="AK99">
            <v>97551.88</v>
          </cell>
          <cell r="AL99">
            <v>29813.18</v>
          </cell>
          <cell r="AM99">
            <v>61400.639999999999</v>
          </cell>
          <cell r="AN99">
            <v>91793.38</v>
          </cell>
        </row>
        <row r="100">
          <cell r="AB100" t="str">
            <v>DL PAID EFFICIENCY</v>
          </cell>
          <cell r="AC100">
            <v>0.79137476250285255</v>
          </cell>
          <cell r="AD100">
            <v>0.79137438730410437</v>
          </cell>
          <cell r="AE100">
            <v>0.79137468899118946</v>
          </cell>
          <cell r="AF100">
            <v>0.81000776500865246</v>
          </cell>
          <cell r="AG100">
            <v>0.8100077110151449</v>
          </cell>
          <cell r="AH100">
            <v>0.81000745777476613</v>
          </cell>
          <cell r="AI100">
            <v>0.82829023857741324</v>
          </cell>
          <cell r="AJ100">
            <v>0.82829050299597484</v>
          </cell>
          <cell r="AK100">
            <v>0.82829063636118183</v>
          </cell>
          <cell r="AL100">
            <v>0.84623594322393714</v>
          </cell>
          <cell r="AM100">
            <v>0.84623574421178727</v>
          </cell>
          <cell r="AN100">
            <v>0.84623548320304243</v>
          </cell>
        </row>
        <row r="101">
          <cell r="AB101" t="str">
            <v>TTL PAID EFFICIENCY</v>
          </cell>
          <cell r="AC101">
            <v>0.60941957985367223</v>
          </cell>
          <cell r="AD101">
            <v>0.61244190427519352</v>
          </cell>
          <cell r="AE101">
            <v>0.6213462662653485</v>
          </cell>
          <cell r="AF101">
            <v>0.64840324643034741</v>
          </cell>
          <cell r="AG101">
            <v>0.64490233293778365</v>
          </cell>
          <cell r="AH101">
            <v>0.63867363554483336</v>
          </cell>
          <cell r="AI101">
            <v>0.6195512913799307</v>
          </cell>
          <cell r="AJ101">
            <v>0.61953325376715795</v>
          </cell>
          <cell r="AK101">
            <v>0.62694437378557977</v>
          </cell>
          <cell r="AL101">
            <v>0.61812879343596927</v>
          </cell>
          <cell r="AM101">
            <v>0.6267266317356972</v>
          </cell>
          <cell r="AN101">
            <v>0.624926763240927</v>
          </cell>
        </row>
        <row r="103">
          <cell r="AA103" t="str">
            <v>MANNING HEADCOUNT:</v>
          </cell>
          <cell r="AB103" t="str">
            <v>MONTHLY AVG DIRECT LABOR HEADCOUNT</v>
          </cell>
          <cell r="AC103">
            <v>225.69452380952382</v>
          </cell>
          <cell r="AD103">
            <v>230.65</v>
          </cell>
          <cell r="AE103">
            <v>246.23429435483871</v>
          </cell>
          <cell r="AF103">
            <v>270.45677631578945</v>
          </cell>
          <cell r="AG103">
            <v>263.24234375000003</v>
          </cell>
          <cell r="AH103">
            <v>251.18727083333334</v>
          </cell>
          <cell r="AI103">
            <v>200.04815217391305</v>
          </cell>
          <cell r="AJ103">
            <v>200.02548295454545</v>
          </cell>
          <cell r="AK103">
            <v>209.85255859375002</v>
          </cell>
          <cell r="AL103">
            <v>182.66249999999999</v>
          </cell>
          <cell r="AM103">
            <v>192.47226744186045</v>
          </cell>
          <cell r="AN103">
            <v>190.35394230769228</v>
          </cell>
        </row>
        <row r="104">
          <cell r="AB104" t="str">
            <v>MONTHLY AVG DIRECT LABOR ABSENTEES</v>
          </cell>
          <cell r="AC104">
            <v>47.305476190476185</v>
          </cell>
          <cell r="AD104">
            <v>42.349999999999994</v>
          </cell>
          <cell r="AE104">
            <v>26.76570564516129</v>
          </cell>
          <cell r="AF104">
            <v>2.5432236842105453</v>
          </cell>
          <cell r="AG104">
            <v>9.7576562499999682</v>
          </cell>
          <cell r="AH104">
            <v>21.812729166666657</v>
          </cell>
          <cell r="AI104">
            <v>72.951847826086947</v>
          </cell>
          <cell r="AJ104">
            <v>72.974517045454547</v>
          </cell>
          <cell r="AK104">
            <v>63.147441406249982</v>
          </cell>
          <cell r="AL104">
            <v>90.337500000000006</v>
          </cell>
          <cell r="AM104">
            <v>80.527732558139547</v>
          </cell>
          <cell r="AN104">
            <v>82.646057692307721</v>
          </cell>
        </row>
        <row r="105">
          <cell r="AB105" t="str">
            <v xml:space="preserve">  % OF TOTAL DIR LABOR HEADCOUNT</v>
          </cell>
          <cell r="AC105">
            <v>0.17328013256584682</v>
          </cell>
          <cell r="AD105">
            <v>0.1551282051282051</v>
          </cell>
          <cell r="AE105">
            <v>9.804287782110363E-2</v>
          </cell>
          <cell r="AF105">
            <v>9.3158376711008992E-3</v>
          </cell>
          <cell r="AG105">
            <v>3.5742330586080472E-2</v>
          </cell>
          <cell r="AH105">
            <v>7.9900106837606802E-2</v>
          </cell>
          <cell r="AI105">
            <v>0.26722288580984227</v>
          </cell>
          <cell r="AJ105">
            <v>0.26730592324342323</v>
          </cell>
          <cell r="AK105">
            <v>0.23130930918040285</v>
          </cell>
          <cell r="AL105">
            <v>0.33090659340659345</v>
          </cell>
          <cell r="AM105">
            <v>0.29497337933384449</v>
          </cell>
          <cell r="AN105">
            <v>0.30273281205973523</v>
          </cell>
        </row>
        <row r="107">
          <cell r="AB107" t="str">
            <v>MONTH END DIRECT LABOR HEADCOUNT</v>
          </cell>
          <cell r="AC107">
            <v>273</v>
          </cell>
          <cell r="AD107">
            <v>273</v>
          </cell>
          <cell r="AE107">
            <v>273</v>
          </cell>
          <cell r="AF107">
            <v>273</v>
          </cell>
          <cell r="AG107">
            <v>273</v>
          </cell>
          <cell r="AH107">
            <v>273</v>
          </cell>
          <cell r="AI107">
            <v>273</v>
          </cell>
          <cell r="AJ107">
            <v>273</v>
          </cell>
          <cell r="AK107">
            <v>273</v>
          </cell>
          <cell r="AL107">
            <v>273</v>
          </cell>
          <cell r="AM107">
            <v>273</v>
          </cell>
          <cell r="AN107">
            <v>273</v>
          </cell>
        </row>
        <row r="108">
          <cell r="AB108" t="str">
            <v>MONTH END VAR IND LABOR HEADCOUNT</v>
          </cell>
          <cell r="AC108">
            <v>40</v>
          </cell>
          <cell r="AD108">
            <v>40</v>
          </cell>
          <cell r="AE108">
            <v>40</v>
          </cell>
          <cell r="AF108">
            <v>40</v>
          </cell>
          <cell r="AG108">
            <v>40</v>
          </cell>
          <cell r="AH108">
            <v>40</v>
          </cell>
          <cell r="AI108">
            <v>40</v>
          </cell>
          <cell r="AJ108">
            <v>40</v>
          </cell>
          <cell r="AK108">
            <v>40</v>
          </cell>
          <cell r="AL108">
            <v>40</v>
          </cell>
          <cell r="AM108">
            <v>40</v>
          </cell>
          <cell r="AN108">
            <v>40</v>
          </cell>
        </row>
        <row r="109">
          <cell r="AB109" t="str">
            <v>MONTH END FIX IND LABOR HEADCOUNT</v>
          </cell>
          <cell r="AC109">
            <v>27</v>
          </cell>
          <cell r="AD109">
            <v>27</v>
          </cell>
          <cell r="AE109">
            <v>27</v>
          </cell>
          <cell r="AF109">
            <v>27</v>
          </cell>
          <cell r="AG109">
            <v>27</v>
          </cell>
          <cell r="AH109">
            <v>27</v>
          </cell>
          <cell r="AI109">
            <v>27</v>
          </cell>
          <cell r="AJ109">
            <v>27</v>
          </cell>
          <cell r="AK109">
            <v>27</v>
          </cell>
          <cell r="AL109">
            <v>27</v>
          </cell>
          <cell r="AM109">
            <v>27</v>
          </cell>
          <cell r="AN109">
            <v>27</v>
          </cell>
        </row>
        <row r="110">
          <cell r="AB110" t="str">
            <v>MONTH END MANF SALARIED HEADCOUNT</v>
          </cell>
          <cell r="AC110">
            <v>70</v>
          </cell>
          <cell r="AD110">
            <v>70</v>
          </cell>
          <cell r="AE110">
            <v>70</v>
          </cell>
          <cell r="AF110">
            <v>70</v>
          </cell>
          <cell r="AG110">
            <v>70</v>
          </cell>
          <cell r="AH110">
            <v>70</v>
          </cell>
          <cell r="AI110">
            <v>70</v>
          </cell>
          <cell r="AJ110">
            <v>70</v>
          </cell>
          <cell r="AK110">
            <v>70</v>
          </cell>
          <cell r="AL110">
            <v>70</v>
          </cell>
          <cell r="AM110">
            <v>70</v>
          </cell>
          <cell r="AN110">
            <v>70</v>
          </cell>
        </row>
        <row r="111">
          <cell r="AB111" t="str">
            <v>MONTH END TOTAL HEADCOUNT</v>
          </cell>
          <cell r="AC111">
            <v>410</v>
          </cell>
          <cell r="AD111">
            <v>410</v>
          </cell>
          <cell r="AE111">
            <v>410</v>
          </cell>
          <cell r="AF111">
            <v>410</v>
          </cell>
          <cell r="AG111">
            <v>410</v>
          </cell>
          <cell r="AH111">
            <v>410</v>
          </cell>
          <cell r="AI111">
            <v>410</v>
          </cell>
          <cell r="AJ111">
            <v>410</v>
          </cell>
          <cell r="AK111">
            <v>410</v>
          </cell>
          <cell r="AL111">
            <v>410</v>
          </cell>
          <cell r="AM111">
            <v>410</v>
          </cell>
          <cell r="AN111">
            <v>410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b Search"/>
      <sheetName val="Project 2"/>
      <sheetName val="Project 3"/>
      <sheetName val="Mark's Job Search"/>
    </sheetNames>
    <sheetDataSet>
      <sheetData sheetId="0">
        <row r="1">
          <cell r="B1" t="str">
            <v>Mark's Job Search</v>
          </cell>
        </row>
      </sheetData>
      <sheetData sheetId="1"/>
      <sheetData sheetId="2"/>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Value Stream"/>
      <sheetName val="Value Stream Costs Entered"/>
      <sheetName val="Average Cost Table"/>
      <sheetName val="P&amp;L Entered"/>
      <sheetName val="Process Boxes (1)"/>
      <sheetName val="Process Boxes (2)"/>
      <sheetName val="Process Boxes (3)"/>
      <sheetName val="Process Boxes (4)"/>
      <sheetName val="Process Boxes (5)"/>
      <sheetName val="Process Boxes (6)"/>
      <sheetName val="Process Boxes (7)"/>
      <sheetName val="Process Boxes (8)"/>
      <sheetName val="Process Boxes (9)"/>
      <sheetName val="Process Boxes (10)"/>
      <sheetName val="VS Cost Analysis"/>
      <sheetName val="Capacity Graphs"/>
      <sheetName val="Box Score"/>
      <sheetName val="Bottleneck Table"/>
      <sheetName val="Value Stream Costs Calc'd"/>
      <sheetName val="P&amp;L with Capacity"/>
      <sheetName val="Inventory Breakdown"/>
      <sheetName val="Value Stream Form"/>
      <sheetName val="Process Box Form"/>
      <sheetName val="Box Score Form"/>
    </sheetNames>
    <sheetDataSet>
      <sheetData sheetId="0"/>
      <sheetData sheetId="1">
        <row r="9">
          <cell r="C9">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s"/>
      <sheetName val="Newton"/>
      <sheetName val="Drop Down"/>
    </sheetNames>
    <sheetDataSet>
      <sheetData sheetId="0"/>
      <sheetData sheetId="1"/>
      <sheetData sheetId="2">
        <row r="2">
          <cell r="C2" t="str">
            <v>MATERIAL</v>
          </cell>
        </row>
        <row r="3">
          <cell r="C3" t="str">
            <v>SCRAP</v>
          </cell>
        </row>
        <row r="4">
          <cell r="C4" t="str">
            <v>DL</v>
          </cell>
        </row>
        <row r="5">
          <cell r="C5" t="str">
            <v>DL - OT</v>
          </cell>
        </row>
        <row r="6">
          <cell r="C6" t="str">
            <v>DL &amp; BEN</v>
          </cell>
        </row>
        <row r="7">
          <cell r="C7" t="str">
            <v>IDL</v>
          </cell>
        </row>
        <row r="8">
          <cell r="C8" t="str">
            <v>IDL - OT</v>
          </cell>
        </row>
        <row r="9">
          <cell r="C9" t="str">
            <v>IDL &amp; BEN</v>
          </cell>
        </row>
        <row r="10">
          <cell r="C10" t="str">
            <v>SAL</v>
          </cell>
        </row>
        <row r="11">
          <cell r="C11" t="str">
            <v>SAL &amp; BEN</v>
          </cell>
        </row>
        <row r="12">
          <cell r="C12" t="str">
            <v>SUPPLIES</v>
          </cell>
        </row>
        <row r="13">
          <cell r="C13" t="str">
            <v>TOOLS</v>
          </cell>
        </row>
        <row r="14">
          <cell r="C14" t="str">
            <v>R&amp;M</v>
          </cell>
        </row>
        <row r="15">
          <cell r="C15" t="str">
            <v>UTILITIES</v>
          </cell>
        </row>
        <row r="16">
          <cell r="C16" t="str">
            <v>SERVICES</v>
          </cell>
        </row>
        <row r="17">
          <cell r="C17" t="str">
            <v>PACKAGING</v>
          </cell>
        </row>
        <row r="18">
          <cell r="C18" t="str">
            <v>OTHER</v>
          </cell>
        </row>
        <row r="19">
          <cell r="C19" t="str">
            <v>DL &amp; OH</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s"/>
      <sheetName val="Newton"/>
      <sheetName val="Drop Down"/>
    </sheetNames>
    <sheetDataSet>
      <sheetData sheetId="0" refreshError="1"/>
      <sheetData sheetId="1" refreshError="1"/>
      <sheetData sheetId="2" refreshError="1">
        <row r="2">
          <cell r="C2" t="str">
            <v>MATERIAL</v>
          </cell>
        </row>
        <row r="3">
          <cell r="C3" t="str">
            <v>SCRAP</v>
          </cell>
        </row>
        <row r="4">
          <cell r="C4" t="str">
            <v>DL</v>
          </cell>
        </row>
        <row r="5">
          <cell r="C5" t="str">
            <v>DL - OT</v>
          </cell>
        </row>
        <row r="6">
          <cell r="C6" t="str">
            <v>DL &amp; BEN</v>
          </cell>
        </row>
        <row r="7">
          <cell r="C7" t="str">
            <v>IDL</v>
          </cell>
        </row>
        <row r="8">
          <cell r="C8" t="str">
            <v>IDL - OT</v>
          </cell>
        </row>
        <row r="9">
          <cell r="C9" t="str">
            <v>IDL &amp; BEN</v>
          </cell>
        </row>
        <row r="10">
          <cell r="C10" t="str">
            <v>SAL</v>
          </cell>
        </row>
        <row r="11">
          <cell r="C11" t="str">
            <v>SAL &amp; BEN</v>
          </cell>
        </row>
        <row r="12">
          <cell r="C12" t="str">
            <v>SUPPLIES</v>
          </cell>
        </row>
        <row r="13">
          <cell r="C13" t="str">
            <v>TOOLS</v>
          </cell>
        </row>
        <row r="14">
          <cell r="C14" t="str">
            <v>R&amp;M</v>
          </cell>
        </row>
        <row r="15">
          <cell r="C15" t="str">
            <v>UTILITIES</v>
          </cell>
        </row>
        <row r="16">
          <cell r="C16" t="str">
            <v>SERVICES</v>
          </cell>
        </row>
        <row r="17">
          <cell r="C17" t="str">
            <v>PACKAGING</v>
          </cell>
        </row>
        <row r="18">
          <cell r="C18" t="str">
            <v>OTHER</v>
          </cell>
        </row>
        <row r="19">
          <cell r="C19" t="str">
            <v>DL &amp; OH</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 GanttChart"/>
      <sheetName val="Holidays"/>
      <sheetName val="GanttChart-BETA"/>
      <sheetName val="GanttChart_Example"/>
      <sheetName val="Help"/>
      <sheetName val="TermsOfUse"/>
    </sheetNames>
    <sheetDataSet>
      <sheetData sheetId="0"/>
      <sheetData sheetId="1">
        <row r="10">
          <cell r="A10" t="str">
            <v>Date</v>
          </cell>
        </row>
        <row r="11">
          <cell r="A11">
            <v>41268</v>
          </cell>
        </row>
        <row r="12">
          <cell r="A12">
            <v>41633</v>
          </cell>
        </row>
        <row r="13">
          <cell r="A13">
            <v>41998</v>
          </cell>
        </row>
        <row r="14">
          <cell r="A14">
            <v>42363</v>
          </cell>
        </row>
        <row r="15">
          <cell r="A15">
            <v>42729</v>
          </cell>
        </row>
        <row r="16">
          <cell r="A16">
            <v>43094</v>
          </cell>
        </row>
        <row r="17">
          <cell r="A17">
            <v>43459</v>
          </cell>
        </row>
        <row r="18">
          <cell r="A18">
            <v>43824</v>
          </cell>
        </row>
        <row r="19">
          <cell r="A19">
            <v>44190</v>
          </cell>
        </row>
        <row r="20">
          <cell r="A20">
            <v>41190</v>
          </cell>
        </row>
        <row r="21">
          <cell r="A21">
            <v>41561</v>
          </cell>
        </row>
        <row r="22">
          <cell r="A22">
            <v>41925</v>
          </cell>
        </row>
        <row r="23">
          <cell r="A23">
            <v>42289</v>
          </cell>
        </row>
        <row r="24">
          <cell r="A24">
            <v>42653</v>
          </cell>
        </row>
        <row r="25">
          <cell r="A25">
            <v>43017</v>
          </cell>
        </row>
        <row r="26">
          <cell r="A26">
            <v>43381</v>
          </cell>
        </row>
        <row r="27">
          <cell r="A27">
            <v>43752</v>
          </cell>
        </row>
        <row r="28">
          <cell r="A28">
            <v>44116</v>
          </cell>
        </row>
        <row r="29">
          <cell r="A29">
            <v>41094</v>
          </cell>
        </row>
        <row r="30">
          <cell r="A30">
            <v>41459</v>
          </cell>
        </row>
        <row r="31">
          <cell r="A31">
            <v>41824</v>
          </cell>
        </row>
        <row r="32">
          <cell r="A32">
            <v>42189</v>
          </cell>
        </row>
        <row r="33">
          <cell r="A33">
            <v>42555</v>
          </cell>
        </row>
        <row r="34">
          <cell r="A34">
            <v>42920</v>
          </cell>
        </row>
        <row r="35">
          <cell r="A35">
            <v>43285</v>
          </cell>
        </row>
        <row r="36">
          <cell r="A36">
            <v>43650</v>
          </cell>
        </row>
        <row r="37">
          <cell r="A37">
            <v>44016</v>
          </cell>
        </row>
        <row r="38">
          <cell r="A38">
            <v>41155</v>
          </cell>
        </row>
        <row r="39">
          <cell r="A39">
            <v>41519</v>
          </cell>
        </row>
        <row r="40">
          <cell r="A40">
            <v>41883</v>
          </cell>
        </row>
        <row r="41">
          <cell r="A41">
            <v>42254</v>
          </cell>
        </row>
        <row r="42">
          <cell r="A42">
            <v>42618</v>
          </cell>
        </row>
        <row r="43">
          <cell r="A43">
            <v>42982</v>
          </cell>
        </row>
        <row r="44">
          <cell r="A44">
            <v>43346</v>
          </cell>
        </row>
        <row r="45">
          <cell r="A45">
            <v>43710</v>
          </cell>
        </row>
        <row r="46">
          <cell r="A46">
            <v>44081</v>
          </cell>
        </row>
        <row r="47">
          <cell r="A47">
            <v>40924</v>
          </cell>
        </row>
        <row r="48">
          <cell r="A48">
            <v>41295</v>
          </cell>
        </row>
        <row r="49">
          <cell r="A49">
            <v>41659</v>
          </cell>
        </row>
        <row r="50">
          <cell r="A50">
            <v>42023</v>
          </cell>
        </row>
        <row r="51">
          <cell r="A51">
            <v>42387</v>
          </cell>
        </row>
        <row r="52">
          <cell r="A52">
            <v>42751</v>
          </cell>
        </row>
        <row r="53">
          <cell r="A53">
            <v>43115</v>
          </cell>
        </row>
        <row r="54">
          <cell r="A54">
            <v>43486</v>
          </cell>
        </row>
        <row r="55">
          <cell r="A55">
            <v>43850</v>
          </cell>
        </row>
        <row r="56">
          <cell r="A56">
            <v>41057</v>
          </cell>
        </row>
        <row r="57">
          <cell r="A57">
            <v>41421</v>
          </cell>
        </row>
        <row r="58">
          <cell r="A58">
            <v>41785</v>
          </cell>
        </row>
        <row r="59">
          <cell r="A59">
            <v>42149</v>
          </cell>
        </row>
        <row r="60">
          <cell r="A60">
            <v>42520</v>
          </cell>
        </row>
        <row r="61">
          <cell r="A61">
            <v>42884</v>
          </cell>
        </row>
        <row r="62">
          <cell r="A62">
            <v>43248</v>
          </cell>
        </row>
        <row r="63">
          <cell r="A63">
            <v>43612</v>
          </cell>
        </row>
        <row r="64">
          <cell r="A64">
            <v>43976</v>
          </cell>
        </row>
        <row r="65">
          <cell r="A65">
            <v>40909</v>
          </cell>
        </row>
        <row r="66">
          <cell r="A66">
            <v>41275</v>
          </cell>
        </row>
        <row r="67">
          <cell r="A67">
            <v>41640</v>
          </cell>
        </row>
        <row r="68">
          <cell r="A68">
            <v>42005</v>
          </cell>
        </row>
        <row r="69">
          <cell r="A69">
            <v>42370</v>
          </cell>
        </row>
        <row r="70">
          <cell r="A70">
            <v>42736</v>
          </cell>
        </row>
        <row r="71">
          <cell r="A71">
            <v>43101</v>
          </cell>
        </row>
        <row r="72">
          <cell r="A72">
            <v>43466</v>
          </cell>
        </row>
        <row r="73">
          <cell r="A73">
            <v>43831</v>
          </cell>
        </row>
        <row r="74">
          <cell r="A74">
            <v>40959</v>
          </cell>
        </row>
        <row r="75">
          <cell r="A75">
            <v>41323</v>
          </cell>
        </row>
        <row r="76">
          <cell r="A76">
            <v>41687</v>
          </cell>
        </row>
        <row r="77">
          <cell r="A77">
            <v>42051</v>
          </cell>
        </row>
        <row r="78">
          <cell r="A78">
            <v>42415</v>
          </cell>
        </row>
        <row r="79">
          <cell r="A79">
            <v>42786</v>
          </cell>
        </row>
        <row r="80">
          <cell r="A80">
            <v>43150</v>
          </cell>
        </row>
        <row r="81">
          <cell r="A81">
            <v>43514</v>
          </cell>
        </row>
        <row r="82">
          <cell r="A82">
            <v>43878</v>
          </cell>
        </row>
        <row r="83">
          <cell r="A83">
            <v>40507</v>
          </cell>
        </row>
        <row r="84">
          <cell r="A84">
            <v>40871</v>
          </cell>
        </row>
        <row r="85">
          <cell r="A85">
            <v>41235</v>
          </cell>
        </row>
        <row r="86">
          <cell r="A86">
            <v>41606</v>
          </cell>
        </row>
        <row r="87">
          <cell r="A87">
            <v>41970</v>
          </cell>
        </row>
        <row r="88">
          <cell r="A88">
            <v>42334</v>
          </cell>
        </row>
        <row r="89">
          <cell r="A89">
            <v>42698</v>
          </cell>
        </row>
        <row r="90">
          <cell r="A90">
            <v>43062</v>
          </cell>
        </row>
        <row r="91">
          <cell r="A91">
            <v>43426</v>
          </cell>
        </row>
        <row r="92">
          <cell r="A92">
            <v>43797</v>
          </cell>
        </row>
        <row r="93">
          <cell r="A93">
            <v>44161</v>
          </cell>
        </row>
        <row r="94">
          <cell r="A94">
            <v>41224</v>
          </cell>
        </row>
        <row r="95">
          <cell r="A95">
            <v>41589</v>
          </cell>
        </row>
        <row r="96">
          <cell r="A96">
            <v>41954</v>
          </cell>
        </row>
        <row r="97">
          <cell r="A97">
            <v>42319</v>
          </cell>
        </row>
        <row r="98">
          <cell r="A98">
            <v>42685</v>
          </cell>
        </row>
        <row r="99">
          <cell r="A99">
            <v>43050</v>
          </cell>
        </row>
        <row r="100">
          <cell r="A100">
            <v>43415</v>
          </cell>
        </row>
        <row r="101">
          <cell r="A101">
            <v>43780</v>
          </cell>
        </row>
        <row r="102">
          <cell r="A102">
            <v>44146</v>
          </cell>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sheetData>
      <sheetData sheetId="2"/>
      <sheetData sheetId="3"/>
      <sheetData sheetId="4">
        <row r="44">
          <cell r="C44" t="str">
            <v>Daily</v>
          </cell>
        </row>
        <row r="45">
          <cell r="C45" t="str">
            <v>Weekly</v>
          </cell>
        </row>
        <row r="46">
          <cell r="C46" t="str">
            <v>Monthly</v>
          </cell>
        </row>
        <row r="147">
          <cell r="D147" t="str">
            <v>Bob</v>
          </cell>
          <cell r="E147">
            <v>1</v>
          </cell>
        </row>
        <row r="148">
          <cell r="D148" t="str">
            <v>Sarah</v>
          </cell>
          <cell r="E148">
            <v>2</v>
          </cell>
        </row>
        <row r="149">
          <cell r="D149" t="str">
            <v>Bill</v>
          </cell>
          <cell r="E149">
            <v>3</v>
          </cell>
        </row>
        <row r="150">
          <cell r="D150" t="str">
            <v>Jim</v>
          </cell>
          <cell r="E150">
            <v>4</v>
          </cell>
        </row>
        <row r="151">
          <cell r="D151"/>
          <cell r="E151">
            <v>5</v>
          </cell>
        </row>
        <row r="152">
          <cell r="D152"/>
          <cell r="E152">
            <v>6</v>
          </cell>
        </row>
        <row r="153">
          <cell r="D153"/>
          <cell r="E153" t="str">
            <v>p</v>
          </cell>
        </row>
        <row r="154">
          <cell r="D154"/>
          <cell r="E154" t="str">
            <v>g</v>
          </cell>
        </row>
        <row r="155">
          <cell r="D155"/>
          <cell r="E155" t="str">
            <v>k</v>
          </cell>
        </row>
        <row r="156">
          <cell r="D156"/>
          <cell r="E156" t="str">
            <v>r</v>
          </cell>
        </row>
        <row r="157">
          <cell r="D157"/>
          <cell r="E157" t="str">
            <v>o</v>
          </cell>
        </row>
        <row r="158">
          <cell r="D158"/>
          <cell r="E158" t="str">
            <v>y</v>
          </cell>
        </row>
        <row r="161">
          <cell r="E161">
            <v>2</v>
          </cell>
        </row>
        <row r="162">
          <cell r="E162">
            <v>14</v>
          </cell>
        </row>
        <row r="163">
          <cell r="E163">
            <v>28</v>
          </cell>
        </row>
      </sheetData>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ean Event Charter"/>
      <sheetName val="Pre Event Checklist"/>
      <sheetName val="Pre-VSM Checklist"/>
      <sheetName val="Cycletime Prework"/>
      <sheetName val="TCM Prework"/>
      <sheetName val="GAC Prework"/>
      <sheetName val="ILM Prework"/>
      <sheetName val="Systematic_Para Yield Prework"/>
      <sheetName val="Defect Dow Prework"/>
      <sheetName val="Std Work Prework"/>
      <sheetName val="VSM Pre-work"/>
      <sheetName val="VSM Pre-work Template"/>
      <sheetName val="Role Expectations"/>
      <sheetName val="Pre-Communication"/>
      <sheetName val="TCM Target"/>
      <sheetName val="Working Newspaper"/>
      <sheetName val="Final Newspaper"/>
      <sheetName val="Event Target"/>
      <sheetName val="Benefit Waterfalls"/>
      <sheetName val="BP Results Summary"/>
      <sheetName val="TCM Results"/>
      <sheetName val="TCM Paynter"/>
      <sheetName val="Post Event Checklist"/>
      <sheetName val="Closure Certificate"/>
      <sheetName val="Supply List"/>
      <sheetName val="Tools ---&gt;"/>
      <sheetName val="Fishbone Template"/>
      <sheetName val="9-Box"/>
      <sheetName val="Time Obs"/>
      <sheetName val="DoE Tracker"/>
      <sheetName val="OEE Template"/>
      <sheetName val="TCM Set-up Reduction Template"/>
      <sheetName val="Set-up Reduction Analysis Chart"/>
      <sheetName val="PQPR Analysis"/>
      <sheetName val="PQPR Analysis Sample"/>
      <sheetName val="Process Capacity"/>
      <sheetName val="Process Capacity Example"/>
      <sheetName val="Standard Work Forms"/>
      <sheetName val="Std Worksheet Spaghetti"/>
      <sheetName val="Operator Loading Form"/>
      <sheetName val="Operator Loading Sample-Before"/>
      <sheetName val="Standard Work Combo Form"/>
      <sheetName val="Standard Work Combo Example"/>
      <sheetName val="Standard Work Combination Table"/>
      <sheetName val="Std Work Combo Table Example"/>
      <sheetName val="takt"/>
      <sheetName val="current state VSM"/>
      <sheetName val="future state VSM"/>
      <sheetName val="brainstorm list"/>
      <sheetName val="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
          <cell r="E2" t="str">
            <v>TBD</v>
          </cell>
          <cell r="G2" t="str">
            <v>H</v>
          </cell>
          <cell r="O2" t="str">
            <v>Green</v>
          </cell>
        </row>
        <row r="3">
          <cell r="E3" t="str">
            <v>Parking Lot</v>
          </cell>
          <cell r="G3" t="str">
            <v>M</v>
          </cell>
          <cell r="O3" t="str">
            <v>Yellow</v>
          </cell>
        </row>
        <row r="4">
          <cell r="E4" t="str">
            <v>WW32</v>
          </cell>
          <cell r="G4" t="str">
            <v>L</v>
          </cell>
          <cell r="O4" t="str">
            <v>Red</v>
          </cell>
        </row>
        <row r="5">
          <cell r="E5" t="str">
            <v>WW33</v>
          </cell>
          <cell r="O5" t="str">
            <v>NA</v>
          </cell>
        </row>
        <row r="6">
          <cell r="E6" t="str">
            <v>WW34</v>
          </cell>
        </row>
        <row r="7">
          <cell r="E7" t="str">
            <v>WW35</v>
          </cell>
        </row>
        <row r="8">
          <cell r="E8" t="str">
            <v>WW36</v>
          </cell>
        </row>
        <row r="9">
          <cell r="E9" t="str">
            <v>WW37</v>
          </cell>
        </row>
        <row r="10">
          <cell r="E10" t="str">
            <v>WW38</v>
          </cell>
        </row>
        <row r="11">
          <cell r="E11" t="str">
            <v>WW39</v>
          </cell>
        </row>
        <row r="12">
          <cell r="E12" t="str">
            <v>WW40</v>
          </cell>
        </row>
        <row r="13">
          <cell r="E13" t="str">
            <v>WW41</v>
          </cell>
        </row>
        <row r="14">
          <cell r="E14" t="str">
            <v>WW42</v>
          </cell>
        </row>
        <row r="15">
          <cell r="E15" t="str">
            <v>WW43</v>
          </cell>
        </row>
        <row r="16">
          <cell r="E16" t="str">
            <v>WW44</v>
          </cell>
        </row>
        <row r="17">
          <cell r="E17" t="str">
            <v>WW45</v>
          </cell>
        </row>
        <row r="18">
          <cell r="E18" t="str">
            <v>WW46</v>
          </cell>
        </row>
        <row r="19">
          <cell r="E19" t="str">
            <v>WW47</v>
          </cell>
        </row>
        <row r="20">
          <cell r="E20" t="str">
            <v>WW48</v>
          </cell>
        </row>
        <row r="21">
          <cell r="E21" t="str">
            <v>WW49</v>
          </cell>
        </row>
        <row r="22">
          <cell r="E22" t="str">
            <v>WW50</v>
          </cell>
        </row>
        <row r="23">
          <cell r="E23" t="str">
            <v>WW51</v>
          </cell>
        </row>
        <row r="24">
          <cell r="E24" t="str">
            <v>WW52</v>
          </cell>
        </row>
        <row r="25">
          <cell r="E25" t="str">
            <v>WW01</v>
          </cell>
        </row>
        <row r="26">
          <cell r="E26" t="str">
            <v>WW02</v>
          </cell>
        </row>
        <row r="27">
          <cell r="E27" t="str">
            <v>WW03</v>
          </cell>
        </row>
        <row r="28">
          <cell r="E28" t="str">
            <v>WW04</v>
          </cell>
        </row>
        <row r="29">
          <cell r="E29" t="str">
            <v>WW05</v>
          </cell>
        </row>
        <row r="30">
          <cell r="E30" t="str">
            <v>WW06</v>
          </cell>
        </row>
        <row r="31">
          <cell r="E31" t="str">
            <v>WW07</v>
          </cell>
        </row>
        <row r="32">
          <cell r="E32" t="str">
            <v>WW08</v>
          </cell>
        </row>
        <row r="33">
          <cell r="E33" t="str">
            <v>WW09</v>
          </cell>
        </row>
        <row r="34">
          <cell r="E34" t="str">
            <v>WW10</v>
          </cell>
        </row>
        <row r="35">
          <cell r="E35" t="str">
            <v>WW11</v>
          </cell>
        </row>
        <row r="36">
          <cell r="E36" t="str">
            <v>WW12</v>
          </cell>
        </row>
        <row r="37">
          <cell r="E37" t="str">
            <v>WW13</v>
          </cell>
        </row>
        <row r="38">
          <cell r="E38" t="str">
            <v>WW14</v>
          </cell>
        </row>
        <row r="39">
          <cell r="E39" t="str">
            <v>WW15</v>
          </cell>
        </row>
        <row r="40">
          <cell r="E40" t="str">
            <v>WW16</v>
          </cell>
        </row>
        <row r="41">
          <cell r="E41" t="str">
            <v>WW17</v>
          </cell>
        </row>
        <row r="42">
          <cell r="E42" t="str">
            <v>WW18</v>
          </cell>
        </row>
        <row r="43">
          <cell r="E43" t="str">
            <v>WW19</v>
          </cell>
        </row>
        <row r="44">
          <cell r="E44" t="str">
            <v>WW20</v>
          </cell>
        </row>
        <row r="45">
          <cell r="E45" t="str">
            <v>WW21</v>
          </cell>
        </row>
        <row r="46">
          <cell r="E46" t="str">
            <v>WW22</v>
          </cell>
        </row>
        <row r="47">
          <cell r="E47" t="str">
            <v>WW23</v>
          </cell>
        </row>
        <row r="48">
          <cell r="E48" t="str">
            <v>WW24</v>
          </cell>
        </row>
        <row r="49">
          <cell r="E49" t="str">
            <v>WW25</v>
          </cell>
        </row>
        <row r="50">
          <cell r="E50" t="str">
            <v>WW26</v>
          </cell>
        </row>
        <row r="51">
          <cell r="E51" t="str">
            <v>WW27</v>
          </cell>
        </row>
        <row r="52">
          <cell r="E52" t="str">
            <v>WW28</v>
          </cell>
        </row>
        <row r="53">
          <cell r="E53" t="str">
            <v>WW29</v>
          </cell>
        </row>
        <row r="54">
          <cell r="E54" t="str">
            <v>WW30</v>
          </cell>
        </row>
        <row r="55">
          <cell r="E55" t="str">
            <v>WW31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ttles Assumptions"/>
      <sheetName val="F99 LL QBR BS"/>
      <sheetName val="F99 Hydrel BS"/>
      <sheetName val="F99 Total BS WOut Peerless"/>
      <sheetName val="F99 Peerless BS"/>
      <sheetName val="F99 Total BS With Peerless"/>
      <sheetName val="F98 BS"/>
      <sheetName val="F97 BS"/>
      <sheetName val="F99 NSI Plan BS"/>
      <sheetName val="F99 Hydrel NSI Plan BS"/>
      <sheetName val="Total NSI Plan BS"/>
      <sheetName val="Inventory"/>
      <sheetName val="F99 Plan Inventory"/>
      <sheetName val="Quarterly Performance"/>
      <sheetName val="Trade AR 1Q QBR"/>
      <sheetName val="Trade AR 2Q QBR"/>
      <sheetName val="Trade AR 3Q QBR "/>
      <sheetName val="AP DAY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rofit"/>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rofit"/>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5"/>
      <sheetName val="Sheet2"/>
      <sheetName val="DATA INPUT"/>
      <sheetName val="Countermeasure plan"/>
      <sheetName val="L2 CM 1-War"/>
      <sheetName val="L2 CM2 Comp"/>
      <sheetName val="L2 CM3 Alarms"/>
      <sheetName val="L2 CM 3"/>
      <sheetName val="L2 CM3 P&amp;A"/>
      <sheetName val="L2-CM4"/>
      <sheetName val="KM  CM 8 Alarm Audit"/>
      <sheetName val="KM CM3-line shutdowns"/>
      <sheetName val="KM CM13-Open .1s"/>
      <sheetName val="KM CM 14 Application"/>
      <sheetName val="Wk Device Summary"/>
      <sheetName val="Comp Day - TLS"/>
      <sheetName val="Comp Day - NON-TLS"/>
      <sheetName val=".1 &gt; X Days"/>
    </sheetNames>
    <sheetDataSet>
      <sheetData sheetId="0"/>
      <sheetData sheetId="1"/>
      <sheetData sheetId="2">
        <row r="1">
          <cell r="A1">
            <v>1</v>
          </cell>
          <cell r="B1">
            <v>110</v>
          </cell>
        </row>
        <row r="2">
          <cell r="A2">
            <v>2</v>
          </cell>
          <cell r="B2">
            <v>120</v>
          </cell>
        </row>
        <row r="3">
          <cell r="A3">
            <v>3</v>
          </cell>
          <cell r="B3">
            <v>95</v>
          </cell>
        </row>
        <row r="4">
          <cell r="A4">
            <v>4</v>
          </cell>
          <cell r="B4">
            <v>70</v>
          </cell>
        </row>
        <row r="5">
          <cell r="A5">
            <v>5</v>
          </cell>
          <cell r="B5">
            <v>65</v>
          </cell>
        </row>
        <row r="6">
          <cell r="A6">
            <v>6</v>
          </cell>
          <cell r="B6">
            <v>60</v>
          </cell>
        </row>
        <row r="7">
          <cell r="A7">
            <v>7</v>
          </cell>
          <cell r="B7">
            <v>70</v>
          </cell>
        </row>
        <row r="8">
          <cell r="A8">
            <v>8</v>
          </cell>
          <cell r="B8">
            <v>99</v>
          </cell>
        </row>
        <row r="9">
          <cell r="A9">
            <v>9</v>
          </cell>
          <cell r="B9">
            <v>120</v>
          </cell>
        </row>
        <row r="10">
          <cell r="A10">
            <v>10</v>
          </cell>
          <cell r="B10">
            <v>130</v>
          </cell>
        </row>
        <row r="11">
          <cell r="A11">
            <v>11</v>
          </cell>
          <cell r="B11">
            <v>140</v>
          </cell>
        </row>
        <row r="12">
          <cell r="A12">
            <v>12</v>
          </cell>
          <cell r="B12">
            <v>150</v>
          </cell>
        </row>
        <row r="13">
          <cell r="A13">
            <v>13</v>
          </cell>
          <cell r="B13">
            <v>160</v>
          </cell>
        </row>
        <row r="14">
          <cell r="A14">
            <v>14</v>
          </cell>
          <cell r="B14">
            <v>150</v>
          </cell>
        </row>
        <row r="15">
          <cell r="A15">
            <v>15</v>
          </cell>
          <cell r="B15">
            <v>155</v>
          </cell>
        </row>
        <row r="16">
          <cell r="A16">
            <v>16</v>
          </cell>
          <cell r="B16">
            <v>150</v>
          </cell>
        </row>
        <row r="17">
          <cell r="A17">
            <v>17</v>
          </cell>
          <cell r="B17">
            <v>170</v>
          </cell>
        </row>
        <row r="18">
          <cell r="A18">
            <v>18</v>
          </cell>
          <cell r="B18">
            <v>159</v>
          </cell>
        </row>
        <row r="19">
          <cell r="A19">
            <v>19</v>
          </cell>
          <cell r="B19">
            <v>160</v>
          </cell>
        </row>
        <row r="20">
          <cell r="A20">
            <v>20</v>
          </cell>
          <cell r="B20">
            <v>140</v>
          </cell>
        </row>
        <row r="21">
          <cell r="A21">
            <v>21</v>
          </cell>
          <cell r="B21">
            <v>158</v>
          </cell>
        </row>
        <row r="22">
          <cell r="A22">
            <v>22</v>
          </cell>
          <cell r="B22">
            <v>147</v>
          </cell>
        </row>
        <row r="23">
          <cell r="A23">
            <v>23</v>
          </cell>
          <cell r="B23">
            <v>160</v>
          </cell>
        </row>
        <row r="24">
          <cell r="A24">
            <v>24</v>
          </cell>
          <cell r="B24">
            <v>155</v>
          </cell>
        </row>
        <row r="25">
          <cell r="A25">
            <v>25</v>
          </cell>
          <cell r="B25">
            <v>153</v>
          </cell>
        </row>
        <row r="26">
          <cell r="A26">
            <v>26</v>
          </cell>
          <cell r="B26">
            <v>150</v>
          </cell>
        </row>
        <row r="27">
          <cell r="A27">
            <v>27</v>
          </cell>
          <cell r="B27">
            <v>168</v>
          </cell>
        </row>
        <row r="28">
          <cell r="A28">
            <v>28</v>
          </cell>
          <cell r="B28">
            <v>156</v>
          </cell>
        </row>
        <row r="29">
          <cell r="A29">
            <v>29</v>
          </cell>
          <cell r="B29">
            <v>178</v>
          </cell>
        </row>
        <row r="30">
          <cell r="A30">
            <v>30</v>
          </cell>
          <cell r="B30">
            <v>30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lophane KeyStats 12-6-99"/>
      <sheetName val="Holophane NS PBT Est"/>
      <sheetName val="LW closing"/>
      <sheetName val="Est vs. NSI &amp; Qbr"/>
      <sheetName val="Estimate vs. NSI Plan"/>
      <sheetName val="Rolling Fcst LLG"/>
      <sheetName val="Rolling Fcst Holophane"/>
      <sheetName val="Rolling Fcst Lithonia Lighting"/>
      <sheetName val="Rolling Fcst Peerless"/>
      <sheetName val="Rolling Fcst Hydrel"/>
      <sheetName val="Rolling Fcst LL Core Business"/>
      <sheetName val="Quarterly P&amp;L $"/>
      <sheetName val="Ops LL Core vs. Qbr"/>
      <sheetName val="Ops Hydrel vs. Qbr"/>
      <sheetName val="Ops Peerless vs. Qbr"/>
      <sheetName val="Ops LL vs. Qbr"/>
      <sheetName val="Ops LL Core vs. NSI Plan"/>
      <sheetName val="Ops Hydrel vs. NSI Plan"/>
      <sheetName val="Ops Total WOut Peerless vs. NSI"/>
      <sheetName val="Ops Peerless vs. NSI Plan"/>
      <sheetName val="Ops Lithonia Lighting"/>
      <sheetName val="Ops Holophane vs. NSI Plan"/>
      <sheetName val="Ops Lithonia Lighting Group"/>
      <sheetName val="Quarterly P&amp;L Compare"/>
      <sheetName val="LL Core Dec GBIO Fcst NSI"/>
      <sheetName val="LL Core Dec GBIO Fcst Revised"/>
      <sheetName val="LL Core Rev Int Plan Fcst"/>
      <sheetName val="LL Core NSI Plan Fcst"/>
      <sheetName val="Sheet1"/>
      <sheetName val="LL Core Business"/>
      <sheetName val="Hydrel"/>
      <sheetName val="Total WOut Holophane &amp; Peerless"/>
      <sheetName val="Peerless"/>
      <sheetName val="Lithonia Lighting"/>
      <sheetName val="Holophane"/>
      <sheetName val="Lithonia Lighting Group"/>
      <sheetName val="Dist Est Feb"/>
      <sheetName val="Mfg Est Fe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SI"/>
      <sheetName val="Manufacturing"/>
      <sheetName val="Manufacturing (2)"/>
      <sheetName val="Manufacturing (4)"/>
      <sheetName val="Manufacturing (5)"/>
      <sheetName val="Manufacturing (3)"/>
      <sheetName val="Assumption"/>
      <sheetName val="Flora"/>
      <sheetName val="Newton"/>
      <sheetName val="Paris"/>
      <sheetName val="Taylorville"/>
      <sheetName val="Vandalia"/>
      <sheetName val="Drop Down"/>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refreshError="1"/>
      <sheetData sheetId="12">
        <row r="2">
          <cell r="A2" t="str">
            <v>ASSUMPTION</v>
          </cell>
          <cell r="C2" t="str">
            <v>MATERIAL</v>
          </cell>
        </row>
        <row r="3">
          <cell r="A3" t="str">
            <v>FLORA</v>
          </cell>
          <cell r="C3" t="str">
            <v>SCRAP</v>
          </cell>
        </row>
        <row r="4">
          <cell r="A4" t="str">
            <v>NEWTON</v>
          </cell>
          <cell r="C4" t="str">
            <v>DL</v>
          </cell>
        </row>
        <row r="5">
          <cell r="A5" t="str">
            <v>PARIS</v>
          </cell>
          <cell r="C5" t="str">
            <v>DL - OT</v>
          </cell>
        </row>
        <row r="6">
          <cell r="A6" t="str">
            <v>TAYLORVILLE</v>
          </cell>
          <cell r="C6" t="str">
            <v>DL &amp; BEN</v>
          </cell>
        </row>
        <row r="7">
          <cell r="A7" t="str">
            <v>VANDALIA</v>
          </cell>
          <cell r="C7" t="str">
            <v>IDL</v>
          </cell>
        </row>
        <row r="8">
          <cell r="A8" t="str">
            <v>MANUFACTURING</v>
          </cell>
          <cell r="C8" t="str">
            <v>IDL - OT</v>
          </cell>
        </row>
        <row r="9">
          <cell r="C9" t="str">
            <v>IDL &amp; BEN</v>
          </cell>
        </row>
        <row r="10">
          <cell r="C10" t="str">
            <v>SAL</v>
          </cell>
        </row>
        <row r="11">
          <cell r="C11" t="str">
            <v>SAL &amp; BEN</v>
          </cell>
        </row>
        <row r="12">
          <cell r="C12" t="str">
            <v>SUPPLIES</v>
          </cell>
        </row>
        <row r="13">
          <cell r="C13" t="str">
            <v>TOOLS</v>
          </cell>
        </row>
        <row r="14">
          <cell r="C14" t="str">
            <v>R&amp;M</v>
          </cell>
        </row>
        <row r="15">
          <cell r="C15" t="str">
            <v>UTILITIES</v>
          </cell>
        </row>
        <row r="16">
          <cell r="C16" t="str">
            <v>SERVICES</v>
          </cell>
        </row>
        <row r="17">
          <cell r="C17" t="str">
            <v>PACKAGING</v>
          </cell>
        </row>
        <row r="18">
          <cell r="C18" t="str">
            <v>OTHER</v>
          </cell>
        </row>
        <row r="19">
          <cell r="C19" t="str">
            <v>DL &amp; OH</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R"/>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99 Inc Stmt After Stds QBR"/>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rop-downs"/>
      <sheetName val="Sheet3"/>
    </sheetNames>
    <sheetDataSet>
      <sheetData sheetId="0"/>
      <sheetData sheetId="1">
        <row r="1">
          <cell r="A1" t="str">
            <v>Board</v>
          </cell>
          <cell r="B1" t="str">
            <v>Board</v>
          </cell>
        </row>
        <row r="2">
          <cell r="A2" t="str">
            <v>Exec Mgmt</v>
          </cell>
          <cell r="B2" t="str">
            <v>Exec Mgmt</v>
          </cell>
        </row>
        <row r="3">
          <cell r="A3" t="str">
            <v>Mid Mgmt</v>
          </cell>
          <cell r="B3" t="str">
            <v>Mid Mgmt</v>
          </cell>
        </row>
        <row r="4">
          <cell r="A4" t="str">
            <v>Oper Mgmt</v>
          </cell>
          <cell r="B4" t="str">
            <v>Oper Mgmt</v>
          </cell>
        </row>
        <row r="5">
          <cell r="A5" t="str">
            <v>SME</v>
          </cell>
          <cell r="B5" t="str">
            <v>SME</v>
          </cell>
        </row>
        <row r="6">
          <cell r="A6" t="str">
            <v>All</v>
          </cell>
          <cell r="B6" t="str">
            <v>All</v>
          </cell>
        </row>
        <row r="7">
          <cell r="A7" t="str">
            <v>Associates</v>
          </cell>
          <cell r="B7" t="str">
            <v>Associates</v>
          </cell>
        </row>
        <row r="8">
          <cell r="B8" t="str">
            <v>HR</v>
          </cell>
        </row>
        <row r="9">
          <cell r="B9" t="str">
            <v>Sales</v>
          </cell>
        </row>
        <row r="10">
          <cell r="B10" t="str">
            <v>Marketing</v>
          </cell>
        </row>
        <row r="11">
          <cell r="B11" t="str">
            <v>Engineering</v>
          </cell>
        </row>
        <row r="12">
          <cell r="B12" t="str">
            <v>Mfg Eng</v>
          </cell>
        </row>
        <row r="13">
          <cell r="B13" t="str">
            <v>Purchasing</v>
          </cell>
        </row>
        <row r="14">
          <cell r="B14" t="str">
            <v>Safety</v>
          </cell>
        </row>
        <row r="15">
          <cell r="B15" t="str">
            <v>Operations</v>
          </cell>
        </row>
        <row r="16">
          <cell r="B16" t="str">
            <v>Product Support</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 2002"/>
      <sheetName val="NOV 2002"/>
      <sheetName val="oct 2002"/>
      <sheetName val="sep 2002"/>
      <sheetName val="aug 2002"/>
      <sheetName val="jul 2002"/>
      <sheetName val="jun 2002"/>
      <sheetName val="may 2002"/>
      <sheetName val="apr 2002"/>
      <sheetName val="mar 2002"/>
      <sheetName val="feb 2002"/>
      <sheetName val="jan 2002"/>
      <sheetName val="PYR"/>
      <sheetName val="pla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
          <cell r="B6">
            <v>37258</v>
          </cell>
          <cell r="C6">
            <v>37289</v>
          </cell>
          <cell r="D6">
            <v>37317</v>
          </cell>
          <cell r="E6">
            <v>37348</v>
          </cell>
          <cell r="F6">
            <v>37378</v>
          </cell>
          <cell r="G6">
            <v>37409</v>
          </cell>
          <cell r="H6">
            <v>37439</v>
          </cell>
          <cell r="I6">
            <v>37470</v>
          </cell>
          <cell r="J6">
            <v>37501</v>
          </cell>
          <cell r="K6">
            <v>37531</v>
          </cell>
          <cell r="L6">
            <v>37562</v>
          </cell>
          <cell r="M6">
            <v>37592</v>
          </cell>
        </row>
        <row r="7">
          <cell r="A7" t="str">
            <v>US ENVIRONMENTAL</v>
          </cell>
          <cell r="B7">
            <v>8931</v>
          </cell>
          <cell r="C7">
            <v>7271</v>
          </cell>
          <cell r="D7">
            <v>8426</v>
          </cell>
          <cell r="E7">
            <v>7340</v>
          </cell>
          <cell r="F7">
            <v>8192</v>
          </cell>
          <cell r="G7">
            <v>9799</v>
          </cell>
          <cell r="H7">
            <v>6272</v>
          </cell>
          <cell r="I7">
            <v>7492</v>
          </cell>
          <cell r="J7">
            <v>9303</v>
          </cell>
          <cell r="K7">
            <v>8053</v>
          </cell>
          <cell r="L7">
            <v>7582</v>
          </cell>
          <cell r="M7">
            <v>8405</v>
          </cell>
        </row>
        <row r="8">
          <cell r="A8" t="str">
            <v>US MECHANICAL</v>
          </cell>
          <cell r="B8">
            <v>1390</v>
          </cell>
          <cell r="C8">
            <v>1492</v>
          </cell>
          <cell r="D8">
            <v>1531</v>
          </cell>
          <cell r="E8">
            <v>1199</v>
          </cell>
          <cell r="F8">
            <v>1270</v>
          </cell>
          <cell r="G8">
            <v>1498</v>
          </cell>
          <cell r="H8">
            <v>1917</v>
          </cell>
          <cell r="I8">
            <v>754</v>
          </cell>
          <cell r="J8">
            <v>1706</v>
          </cell>
          <cell r="K8">
            <v>1377</v>
          </cell>
          <cell r="L8">
            <v>1299</v>
          </cell>
          <cell r="M8">
            <v>1410</v>
          </cell>
        </row>
        <row r="9">
          <cell r="A9" t="str">
            <v>REDJACKET-USA</v>
          </cell>
          <cell r="B9">
            <v>0</v>
          </cell>
          <cell r="C9">
            <v>0</v>
          </cell>
          <cell r="D9">
            <v>0</v>
          </cell>
          <cell r="E9">
            <v>0</v>
          </cell>
          <cell r="F9">
            <v>0</v>
          </cell>
          <cell r="G9">
            <v>0</v>
          </cell>
          <cell r="H9">
            <v>0</v>
          </cell>
          <cell r="I9">
            <v>0</v>
          </cell>
          <cell r="J9">
            <v>3389</v>
          </cell>
          <cell r="K9">
            <v>2361</v>
          </cell>
          <cell r="L9">
            <v>2383</v>
          </cell>
          <cell r="M9">
            <v>2599</v>
          </cell>
        </row>
        <row r="10">
          <cell r="A10" t="str">
            <v>EUROPE (incl Tiel)</v>
          </cell>
          <cell r="B10">
            <v>2091.8051999999998</v>
          </cell>
          <cell r="C10">
            <v>1913.324368</v>
          </cell>
          <cell r="D10">
            <v>2199.6695319999994</v>
          </cell>
          <cell r="E10">
            <v>2640.436200000001</v>
          </cell>
          <cell r="F10">
            <v>2055.0358999999989</v>
          </cell>
          <cell r="G10">
            <v>2338.9184000000023</v>
          </cell>
          <cell r="H10">
            <v>2344.9093999999986</v>
          </cell>
          <cell r="I10">
            <v>2191.2098999999998</v>
          </cell>
          <cell r="J10">
            <v>2763.9359999999979</v>
          </cell>
          <cell r="K10">
            <v>2576.7675000000017</v>
          </cell>
          <cell r="L10">
            <v>2956.51</v>
          </cell>
          <cell r="M10">
            <v>3052.2848000000013</v>
          </cell>
        </row>
        <row r="11">
          <cell r="A11" t="str">
            <v>BRAZIL</v>
          </cell>
          <cell r="B11">
            <v>584.57099999999991</v>
          </cell>
          <cell r="C11">
            <v>614.86200000000008</v>
          </cell>
          <cell r="D11">
            <v>679.20899999999983</v>
          </cell>
          <cell r="E11">
            <v>684.21300000000019</v>
          </cell>
          <cell r="F11">
            <v>532.96900000000005</v>
          </cell>
          <cell r="G11">
            <v>602.88600000000008</v>
          </cell>
          <cell r="H11">
            <v>515.91</v>
          </cell>
          <cell r="I11">
            <v>599.92499999999995</v>
          </cell>
          <cell r="J11">
            <v>747.98900000000026</v>
          </cell>
          <cell r="K11">
            <v>715.23700000000053</v>
          </cell>
          <cell r="L11">
            <v>740.83799999999974</v>
          </cell>
          <cell r="M11">
            <v>825.14200000000028</v>
          </cell>
        </row>
        <row r="12">
          <cell r="A12" t="str">
            <v>FMS</v>
          </cell>
          <cell r="B12">
            <v>907</v>
          </cell>
          <cell r="C12">
            <v>948</v>
          </cell>
          <cell r="D12">
            <v>947</v>
          </cell>
          <cell r="E12">
            <v>933</v>
          </cell>
          <cell r="F12">
            <v>963</v>
          </cell>
          <cell r="G12">
            <v>959</v>
          </cell>
          <cell r="H12">
            <v>977</v>
          </cell>
          <cell r="I12">
            <v>980</v>
          </cell>
          <cell r="J12">
            <v>1067</v>
          </cell>
          <cell r="K12">
            <v>1086</v>
          </cell>
          <cell r="L12">
            <v>1167</v>
          </cell>
          <cell r="M12">
            <v>1287</v>
          </cell>
        </row>
        <row r="13">
          <cell r="A13" t="str">
            <v>LKWD</v>
          </cell>
          <cell r="B13">
            <v>530</v>
          </cell>
          <cell r="C13">
            <v>512</v>
          </cell>
          <cell r="D13">
            <v>567</v>
          </cell>
          <cell r="E13">
            <v>515</v>
          </cell>
          <cell r="F13">
            <v>472</v>
          </cell>
          <cell r="G13">
            <v>556</v>
          </cell>
          <cell r="H13">
            <v>522</v>
          </cell>
          <cell r="I13">
            <v>508</v>
          </cell>
          <cell r="J13">
            <v>578</v>
          </cell>
          <cell r="K13">
            <v>508</v>
          </cell>
          <cell r="L13">
            <v>546</v>
          </cell>
          <cell r="M13">
            <v>632</v>
          </cell>
        </row>
        <row r="14">
          <cell r="A14" t="str">
            <v>CMS</v>
          </cell>
          <cell r="B14">
            <v>0</v>
          </cell>
          <cell r="C14">
            <v>0</v>
          </cell>
          <cell r="D14">
            <v>0</v>
          </cell>
          <cell r="E14">
            <v>249</v>
          </cell>
          <cell r="F14">
            <v>248</v>
          </cell>
          <cell r="G14">
            <v>204</v>
          </cell>
          <cell r="H14">
            <v>169</v>
          </cell>
          <cell r="I14">
            <v>353</v>
          </cell>
          <cell r="J14">
            <v>260</v>
          </cell>
          <cell r="K14">
            <v>229</v>
          </cell>
          <cell r="L14">
            <v>243</v>
          </cell>
          <cell r="M14">
            <v>205</v>
          </cell>
        </row>
        <row r="15">
          <cell r="A15" t="str">
            <v>ELIM</v>
          </cell>
          <cell r="B15">
            <v>-509</v>
          </cell>
          <cell r="C15">
            <v>-406</v>
          </cell>
          <cell r="D15">
            <v>-737</v>
          </cell>
          <cell r="E15">
            <v>-983</v>
          </cell>
          <cell r="F15">
            <v>-479</v>
          </cell>
          <cell r="G15">
            <v>-677</v>
          </cell>
          <cell r="H15">
            <v>-579</v>
          </cell>
          <cell r="I15">
            <v>-541</v>
          </cell>
          <cell r="J15">
            <v>-952</v>
          </cell>
          <cell r="K15">
            <v>-981</v>
          </cell>
          <cell r="L15">
            <v>-1260</v>
          </cell>
          <cell r="M15">
            <v>-1290</v>
          </cell>
        </row>
        <row r="19">
          <cell r="B19">
            <v>37258</v>
          </cell>
          <cell r="C19">
            <v>37289</v>
          </cell>
          <cell r="D19">
            <v>37317</v>
          </cell>
          <cell r="E19">
            <v>37348</v>
          </cell>
          <cell r="F19">
            <v>37378</v>
          </cell>
          <cell r="G19">
            <v>37409</v>
          </cell>
          <cell r="H19">
            <v>37439</v>
          </cell>
          <cell r="I19">
            <v>37470</v>
          </cell>
          <cell r="J19">
            <v>37501</v>
          </cell>
          <cell r="K19">
            <v>37531</v>
          </cell>
          <cell r="L19">
            <v>37562</v>
          </cell>
          <cell r="M19">
            <v>37592</v>
          </cell>
        </row>
        <row r="20">
          <cell r="A20" t="str">
            <v>US</v>
          </cell>
          <cell r="B20">
            <v>4631</v>
          </cell>
          <cell r="C20">
            <v>3655</v>
          </cell>
          <cell r="D20">
            <v>4545</v>
          </cell>
          <cell r="E20">
            <v>3948</v>
          </cell>
          <cell r="F20">
            <v>4715</v>
          </cell>
          <cell r="G20">
            <v>7207</v>
          </cell>
          <cell r="H20">
            <v>3755</v>
          </cell>
          <cell r="I20">
            <v>3577</v>
          </cell>
          <cell r="J20">
            <v>9029</v>
          </cell>
          <cell r="K20">
            <v>4409</v>
          </cell>
          <cell r="L20">
            <v>3940</v>
          </cell>
          <cell r="M20">
            <v>4671</v>
          </cell>
        </row>
        <row r="21">
          <cell r="A21" t="str">
            <v>REDJACKET-USA</v>
          </cell>
          <cell r="B21">
            <v>0</v>
          </cell>
          <cell r="C21">
            <v>0</v>
          </cell>
          <cell r="D21">
            <v>0</v>
          </cell>
          <cell r="E21">
            <v>0</v>
          </cell>
          <cell r="F21">
            <v>0</v>
          </cell>
          <cell r="G21">
            <v>0</v>
          </cell>
          <cell r="H21">
            <v>0</v>
          </cell>
          <cell r="I21">
            <v>0</v>
          </cell>
          <cell r="J21">
            <v>139</v>
          </cell>
          <cell r="K21">
            <v>-258</v>
          </cell>
          <cell r="L21">
            <v>105</v>
          </cell>
          <cell r="M21">
            <v>109</v>
          </cell>
        </row>
        <row r="22">
          <cell r="A22" t="str">
            <v>EUROPE (incl Tiel)</v>
          </cell>
          <cell r="B22">
            <v>99.186799999999948</v>
          </cell>
          <cell r="C22">
            <v>-9.6292840000003252</v>
          </cell>
          <cell r="D22">
            <v>104.57051982686471</v>
          </cell>
          <cell r="E22">
            <v>286.62284829464659</v>
          </cell>
          <cell r="F22">
            <v>5.555543834393518</v>
          </cell>
          <cell r="G22">
            <v>192.43066096827863</v>
          </cell>
          <cell r="H22">
            <v>169.62041538878213</v>
          </cell>
          <cell r="I22">
            <v>141.63243805779337</v>
          </cell>
          <cell r="J22">
            <v>370.99483139260337</v>
          </cell>
          <cell r="K22">
            <v>351.4298313248284</v>
          </cell>
          <cell r="L22">
            <v>478.57061521797038</v>
          </cell>
          <cell r="M22">
            <v>396.2058194366291</v>
          </cell>
        </row>
        <row r="23">
          <cell r="A23" t="str">
            <v>BRAZIL</v>
          </cell>
          <cell r="B23">
            <v>144.00199999999995</v>
          </cell>
          <cell r="C23">
            <v>41.580000000000098</v>
          </cell>
          <cell r="D23">
            <v>87.392999999999915</v>
          </cell>
          <cell r="E23">
            <v>1.8992000000002349</v>
          </cell>
          <cell r="F23">
            <v>20.789700000000039</v>
          </cell>
          <cell r="G23">
            <v>34.537700000000115</v>
          </cell>
          <cell r="H23">
            <v>4.3738999999999635</v>
          </cell>
          <cell r="I23">
            <v>-6.852270000000189</v>
          </cell>
          <cell r="J23">
            <v>92.720790000000363</v>
          </cell>
          <cell r="K23">
            <v>-1.8599999999998431</v>
          </cell>
          <cell r="L23">
            <v>164.90300999999999</v>
          </cell>
          <cell r="M23">
            <v>259.84581000000037</v>
          </cell>
        </row>
        <row r="24">
          <cell r="A24" t="str">
            <v>FMS</v>
          </cell>
          <cell r="B24">
            <v>203</v>
          </cell>
          <cell r="C24">
            <v>256</v>
          </cell>
          <cell r="D24">
            <v>224</v>
          </cell>
          <cell r="E24">
            <v>242</v>
          </cell>
          <cell r="F24">
            <v>306</v>
          </cell>
          <cell r="G24">
            <v>190</v>
          </cell>
          <cell r="H24">
            <v>335</v>
          </cell>
          <cell r="I24">
            <v>249</v>
          </cell>
          <cell r="J24">
            <v>337</v>
          </cell>
          <cell r="K24">
            <v>381</v>
          </cell>
          <cell r="L24">
            <v>479</v>
          </cell>
          <cell r="M24">
            <v>277</v>
          </cell>
        </row>
        <row r="25">
          <cell r="A25" t="str">
            <v>LKWD</v>
          </cell>
          <cell r="B25">
            <v>212</v>
          </cell>
          <cell r="C25">
            <v>206</v>
          </cell>
          <cell r="D25">
            <v>208</v>
          </cell>
          <cell r="E25">
            <v>204</v>
          </cell>
          <cell r="F25">
            <v>176</v>
          </cell>
          <cell r="G25">
            <v>282</v>
          </cell>
          <cell r="H25">
            <v>295</v>
          </cell>
          <cell r="I25">
            <v>317</v>
          </cell>
          <cell r="J25">
            <v>318</v>
          </cell>
          <cell r="K25">
            <v>289</v>
          </cell>
          <cell r="L25">
            <v>316</v>
          </cell>
          <cell r="M25">
            <v>425</v>
          </cell>
        </row>
        <row r="26">
          <cell r="A26" t="str">
            <v>CMS</v>
          </cell>
          <cell r="B26">
            <v>0</v>
          </cell>
          <cell r="C26">
            <v>0</v>
          </cell>
          <cell r="D26">
            <v>0</v>
          </cell>
          <cell r="E26">
            <v>48</v>
          </cell>
          <cell r="F26">
            <v>50</v>
          </cell>
          <cell r="G26">
            <v>24</v>
          </cell>
          <cell r="H26">
            <v>17</v>
          </cell>
          <cell r="I26">
            <v>234</v>
          </cell>
          <cell r="J26">
            <v>93</v>
          </cell>
          <cell r="K26">
            <v>85</v>
          </cell>
          <cell r="L26">
            <v>95</v>
          </cell>
          <cell r="M26">
            <v>37</v>
          </cell>
        </row>
      </sheetData>
      <sheetData sheetId="13">
        <row r="6">
          <cell r="B6">
            <v>37258</v>
          </cell>
          <cell r="C6">
            <v>37289</v>
          </cell>
          <cell r="D6">
            <v>37317</v>
          </cell>
          <cell r="E6">
            <v>37348</v>
          </cell>
          <cell r="F6">
            <v>37378</v>
          </cell>
          <cell r="G6">
            <v>37409</v>
          </cell>
          <cell r="H6">
            <v>37439</v>
          </cell>
          <cell r="I6">
            <v>37470</v>
          </cell>
          <cell r="J6">
            <v>37501</v>
          </cell>
          <cell r="K6">
            <v>37531</v>
          </cell>
          <cell r="L6">
            <v>37562</v>
          </cell>
          <cell r="M6">
            <v>37592</v>
          </cell>
        </row>
        <row r="7">
          <cell r="A7" t="str">
            <v>US ENVIRONMENTAL</v>
          </cell>
          <cell r="B7">
            <v>7394</v>
          </cell>
          <cell r="C7">
            <v>7452</v>
          </cell>
          <cell r="D7">
            <v>7642</v>
          </cell>
          <cell r="E7">
            <v>7329</v>
          </cell>
          <cell r="F7">
            <v>7354</v>
          </cell>
          <cell r="G7">
            <v>7998.3846153846152</v>
          </cell>
          <cell r="H7">
            <v>7381.3076923076915</v>
          </cell>
          <cell r="I7">
            <v>7606.3076923076915</v>
          </cell>
          <cell r="J7">
            <v>8162.3846153846152</v>
          </cell>
          <cell r="K7">
            <v>7391.3076923076915</v>
          </cell>
          <cell r="L7">
            <v>8223.3076923076915</v>
          </cell>
          <cell r="M7">
            <v>8472.3846153846152</v>
          </cell>
        </row>
        <row r="8">
          <cell r="A8" t="str">
            <v>US MECHANICAL</v>
          </cell>
          <cell r="B8">
            <v>1363.18</v>
          </cell>
          <cell r="C8">
            <v>1514.644</v>
          </cell>
          <cell r="D8">
            <v>1817.5730000000001</v>
          </cell>
          <cell r="E8">
            <v>1438.912</v>
          </cell>
          <cell r="F8">
            <v>1514.644</v>
          </cell>
          <cell r="G8">
            <v>1817.5730000000001</v>
          </cell>
          <cell r="H8">
            <v>1438.912</v>
          </cell>
          <cell r="I8">
            <v>757.322</v>
          </cell>
          <cell r="J8">
            <v>1817.5730000000001</v>
          </cell>
          <cell r="K8">
            <v>1514.644</v>
          </cell>
          <cell r="L8">
            <v>1554.646</v>
          </cell>
          <cell r="M8">
            <v>1630.377</v>
          </cell>
        </row>
        <row r="9">
          <cell r="A9" t="str">
            <v>REDJACKET-USA</v>
          </cell>
          <cell r="B9">
            <v>2332</v>
          </cell>
          <cell r="C9">
            <v>2332</v>
          </cell>
          <cell r="D9">
            <v>2915</v>
          </cell>
          <cell r="E9">
            <v>2270</v>
          </cell>
          <cell r="F9">
            <v>2270</v>
          </cell>
          <cell r="G9">
            <v>2838</v>
          </cell>
          <cell r="H9">
            <v>2363</v>
          </cell>
          <cell r="I9">
            <v>2363</v>
          </cell>
          <cell r="J9">
            <v>2953</v>
          </cell>
          <cell r="K9">
            <v>2670</v>
          </cell>
          <cell r="L9">
            <v>2670</v>
          </cell>
          <cell r="M9">
            <v>3338</v>
          </cell>
        </row>
        <row r="10">
          <cell r="A10" t="str">
            <v>EUROPE (incl Tiel)</v>
          </cell>
          <cell r="B10">
            <v>2229</v>
          </cell>
          <cell r="C10">
            <v>2297</v>
          </cell>
          <cell r="D10">
            <v>2680</v>
          </cell>
          <cell r="E10">
            <v>2587</v>
          </cell>
          <cell r="F10">
            <v>2619</v>
          </cell>
          <cell r="G10">
            <v>3179</v>
          </cell>
          <cell r="H10">
            <v>2684</v>
          </cell>
          <cell r="I10">
            <v>2577</v>
          </cell>
          <cell r="J10">
            <v>3441</v>
          </cell>
          <cell r="K10">
            <v>3769</v>
          </cell>
          <cell r="L10">
            <v>3811</v>
          </cell>
          <cell r="M10">
            <v>3935</v>
          </cell>
        </row>
        <row r="11">
          <cell r="A11" t="str">
            <v>BRAZIL</v>
          </cell>
          <cell r="B11">
            <v>415</v>
          </cell>
          <cell r="C11">
            <v>466</v>
          </cell>
          <cell r="D11">
            <v>585</v>
          </cell>
          <cell r="E11">
            <v>645</v>
          </cell>
          <cell r="F11">
            <v>653</v>
          </cell>
          <cell r="G11">
            <v>697</v>
          </cell>
          <cell r="H11">
            <v>788</v>
          </cell>
          <cell r="I11">
            <v>779</v>
          </cell>
          <cell r="J11">
            <v>794</v>
          </cell>
          <cell r="K11">
            <v>734</v>
          </cell>
          <cell r="L11">
            <v>663</v>
          </cell>
          <cell r="M11">
            <v>651</v>
          </cell>
        </row>
        <row r="12">
          <cell r="A12" t="str">
            <v>FMS</v>
          </cell>
          <cell r="B12">
            <v>1216</v>
          </cell>
          <cell r="C12">
            <v>1240</v>
          </cell>
          <cell r="D12">
            <v>1265</v>
          </cell>
          <cell r="E12">
            <v>1289</v>
          </cell>
          <cell r="F12">
            <v>1314</v>
          </cell>
          <cell r="G12">
            <v>1338</v>
          </cell>
          <cell r="H12">
            <v>1363</v>
          </cell>
          <cell r="I12">
            <v>1387</v>
          </cell>
          <cell r="J12">
            <v>1412</v>
          </cell>
          <cell r="K12">
            <v>1436</v>
          </cell>
          <cell r="L12">
            <v>1462</v>
          </cell>
          <cell r="M12">
            <v>1485</v>
          </cell>
        </row>
        <row r="13">
          <cell r="A13" t="str">
            <v>LKWD</v>
          </cell>
          <cell r="B13">
            <v>536</v>
          </cell>
          <cell r="C13">
            <v>539</v>
          </cell>
          <cell r="D13">
            <v>542</v>
          </cell>
          <cell r="E13">
            <v>544</v>
          </cell>
          <cell r="F13">
            <v>547</v>
          </cell>
          <cell r="G13">
            <v>550</v>
          </cell>
          <cell r="H13">
            <v>553</v>
          </cell>
          <cell r="I13">
            <v>555</v>
          </cell>
          <cell r="J13">
            <v>558</v>
          </cell>
          <cell r="K13">
            <v>558</v>
          </cell>
          <cell r="L13">
            <v>554</v>
          </cell>
          <cell r="M13">
            <v>557</v>
          </cell>
        </row>
        <row r="14">
          <cell r="A14" t="str">
            <v>CMS</v>
          </cell>
          <cell r="B14">
            <v>225</v>
          </cell>
          <cell r="C14">
            <v>225</v>
          </cell>
          <cell r="D14">
            <v>225</v>
          </cell>
          <cell r="E14">
            <v>225</v>
          </cell>
          <cell r="F14">
            <v>225</v>
          </cell>
          <cell r="G14">
            <v>225</v>
          </cell>
          <cell r="H14">
            <v>225</v>
          </cell>
          <cell r="I14">
            <v>225</v>
          </cell>
          <cell r="J14">
            <v>225</v>
          </cell>
          <cell r="K14">
            <v>225</v>
          </cell>
          <cell r="L14">
            <v>225</v>
          </cell>
          <cell r="M14">
            <v>225</v>
          </cell>
        </row>
        <row r="15">
          <cell r="A15" t="str">
            <v>ELIM</v>
          </cell>
          <cell r="B15">
            <v>-745</v>
          </cell>
          <cell r="C15">
            <v>-746</v>
          </cell>
          <cell r="D15">
            <v>-780</v>
          </cell>
          <cell r="E15">
            <v>-750</v>
          </cell>
          <cell r="F15">
            <v>-770</v>
          </cell>
          <cell r="G15">
            <v>-810</v>
          </cell>
          <cell r="H15">
            <v>-785</v>
          </cell>
          <cell r="I15">
            <v>-815</v>
          </cell>
          <cell r="J15">
            <v>-850</v>
          </cell>
          <cell r="K15">
            <v>-755</v>
          </cell>
          <cell r="L15">
            <v>-850</v>
          </cell>
          <cell r="M15">
            <v>-896</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9-18"/>
      <sheetName val="8-30-18"/>
    </sheetNames>
    <sheetDataSet>
      <sheetData sheetId="0"/>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vel 1 Bowling"/>
      <sheetName val="L1 CM Incr RJ Mrkt US"/>
      <sheetName val=" L2 RJ STP US Matrix"/>
      <sheetName val=" L2 RJ STP Bowling"/>
      <sheetName val="L2 CM RJ STP (2)"/>
      <sheetName val="L2 CM RJ STP (3)"/>
      <sheetName val="L2 CM RJ STP (4)"/>
      <sheetName val="Competent Salesforce"/>
      <sheetName val="Red Jacket Target Accounts"/>
      <sheetName val="Sheet1 (2)"/>
      <sheetName val="2002_PD_Top_42_July"/>
      <sheetName val="2002_PD_RJ_Channel_Jul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Customer</v>
          </cell>
          <cell r="B1" t="str">
            <v>Name</v>
          </cell>
          <cell r="C1" t="str">
            <v>City</v>
          </cell>
          <cell r="D1" t="str">
            <v>State</v>
          </cell>
          <cell r="E1" t="str">
            <v>Curr Mo - RJM</v>
          </cell>
          <cell r="F1" t="str">
            <v>Curr YTD - RJM</v>
          </cell>
          <cell r="G1" t="str">
            <v>Last YTD - RJM</v>
          </cell>
          <cell r="H1" t="str">
            <v>YTD PCT Diff - RJM</v>
          </cell>
          <cell r="I1" t="str">
            <v>Runrate - RJM</v>
          </cell>
          <cell r="J1" t="str">
            <v>Last Yr Tot - RJM</v>
          </cell>
          <cell r="K1" t="str">
            <v>Runrate PCT Diff - RJM</v>
          </cell>
        </row>
        <row r="2">
          <cell r="A2" t="str">
            <v>200725</v>
          </cell>
          <cell r="B2" t="str">
            <v>COMMERCIAL PETROLEUM EQUIP.</v>
          </cell>
          <cell r="C2" t="str">
            <v>SUN VALLEY</v>
          </cell>
          <cell r="D2" t="str">
            <v>CA</v>
          </cell>
          <cell r="E2">
            <v>20596.71</v>
          </cell>
          <cell r="F2">
            <v>135593.18</v>
          </cell>
          <cell r="G2">
            <v>0</v>
          </cell>
          <cell r="H2">
            <v>100</v>
          </cell>
          <cell r="I2">
            <v>267754.09999999998</v>
          </cell>
          <cell r="J2">
            <v>186753.81</v>
          </cell>
          <cell r="K2">
            <v>30</v>
          </cell>
        </row>
        <row r="3">
          <cell r="A3" t="str">
            <v>200725</v>
          </cell>
          <cell r="B3" t="str">
            <v>COMMERCIAL PETROLEUM EQUIP.</v>
          </cell>
          <cell r="C3" t="str">
            <v>SUN VALLEY</v>
          </cell>
          <cell r="D3" t="str">
            <v>CA</v>
          </cell>
          <cell r="E3">
            <v>0</v>
          </cell>
          <cell r="F3">
            <v>0</v>
          </cell>
          <cell r="G3">
            <v>23318.07</v>
          </cell>
          <cell r="H3">
            <v>0</v>
          </cell>
          <cell r="I3">
            <v>0</v>
          </cell>
          <cell r="J3">
            <v>34050.06</v>
          </cell>
          <cell r="K3">
            <v>0</v>
          </cell>
        </row>
        <row r="4">
          <cell r="A4" t="str">
            <v>200725</v>
          </cell>
          <cell r="B4" t="str">
            <v>COMMERCIAL PETROLEUM EQUIP.</v>
          </cell>
          <cell r="C4" t="str">
            <v>SUN VALLEY</v>
          </cell>
          <cell r="D4" t="str">
            <v>CA</v>
          </cell>
          <cell r="E4">
            <v>995.1</v>
          </cell>
          <cell r="F4">
            <v>6345.51</v>
          </cell>
          <cell r="G4">
            <v>122580</v>
          </cell>
          <cell r="H4">
            <v>-1832</v>
          </cell>
          <cell r="I4">
            <v>12583.9</v>
          </cell>
          <cell r="J4">
            <v>157543.60999999999</v>
          </cell>
          <cell r="K4">
            <v>-1152</v>
          </cell>
        </row>
        <row r="5">
          <cell r="A5" t="str">
            <v>483720</v>
          </cell>
          <cell r="B5" t="str">
            <v>JOHN W KENNEDY CO</v>
          </cell>
          <cell r="C5" t="str">
            <v>EAST PROVIDENCE</v>
          </cell>
          <cell r="D5" t="str">
            <v>RI</v>
          </cell>
          <cell r="E5">
            <v>55008.5</v>
          </cell>
          <cell r="F5">
            <v>212568.91</v>
          </cell>
          <cell r="G5">
            <v>0</v>
          </cell>
          <cell r="H5">
            <v>100</v>
          </cell>
          <cell r="I5">
            <v>458704.13</v>
          </cell>
          <cell r="J5">
            <v>220986.5</v>
          </cell>
          <cell r="K5">
            <v>52</v>
          </cell>
        </row>
        <row r="6">
          <cell r="A6" t="str">
            <v>483720</v>
          </cell>
          <cell r="B6" t="str">
            <v>JOHN W KENNEDY CO</v>
          </cell>
          <cell r="C6" t="str">
            <v>EAST PROVIDENCE</v>
          </cell>
          <cell r="D6" t="str">
            <v>RI</v>
          </cell>
          <cell r="E6">
            <v>0</v>
          </cell>
          <cell r="F6">
            <v>0</v>
          </cell>
          <cell r="G6">
            <v>233272.46</v>
          </cell>
          <cell r="H6">
            <v>0</v>
          </cell>
          <cell r="I6">
            <v>0</v>
          </cell>
          <cell r="J6">
            <v>279669.36</v>
          </cell>
          <cell r="K6">
            <v>0</v>
          </cell>
        </row>
        <row r="7">
          <cell r="A7" t="str">
            <v>472600</v>
          </cell>
          <cell r="B7" t="str">
            <v>JONES &amp; FRANK</v>
          </cell>
          <cell r="C7" t="str">
            <v>NORFOLK</v>
          </cell>
          <cell r="D7" t="str">
            <v>VA</v>
          </cell>
          <cell r="E7">
            <v>0</v>
          </cell>
          <cell r="F7">
            <v>0</v>
          </cell>
          <cell r="G7">
            <v>0</v>
          </cell>
          <cell r="H7">
            <v>0</v>
          </cell>
          <cell r="I7">
            <v>0</v>
          </cell>
          <cell r="J7">
            <v>0</v>
          </cell>
          <cell r="K7">
            <v>0</v>
          </cell>
        </row>
        <row r="8">
          <cell r="A8" t="str">
            <v>47260009</v>
          </cell>
          <cell r="B8" t="str">
            <v>JONES &amp; FRANK</v>
          </cell>
          <cell r="C8" t="str">
            <v>RALEIGH</v>
          </cell>
          <cell r="D8" t="str">
            <v>NC</v>
          </cell>
          <cell r="E8">
            <v>0</v>
          </cell>
          <cell r="F8">
            <v>0</v>
          </cell>
          <cell r="G8">
            <v>0</v>
          </cell>
          <cell r="H8">
            <v>0</v>
          </cell>
          <cell r="I8">
            <v>0</v>
          </cell>
          <cell r="J8">
            <v>1427.29</v>
          </cell>
          <cell r="K8">
            <v>0</v>
          </cell>
        </row>
        <row r="9">
          <cell r="A9" t="str">
            <v>472600</v>
          </cell>
          <cell r="B9" t="str">
            <v>JONES &amp; FRANK</v>
          </cell>
          <cell r="C9" t="str">
            <v>NORFOLK</v>
          </cell>
          <cell r="D9" t="str">
            <v>VA</v>
          </cell>
          <cell r="E9">
            <v>410.33</v>
          </cell>
          <cell r="F9">
            <v>11860.51</v>
          </cell>
          <cell r="G9">
            <v>0</v>
          </cell>
          <cell r="H9">
            <v>100</v>
          </cell>
          <cell r="I9">
            <v>21035.73</v>
          </cell>
          <cell r="J9">
            <v>780.35</v>
          </cell>
          <cell r="K9">
            <v>96</v>
          </cell>
        </row>
        <row r="10">
          <cell r="A10" t="str">
            <v>472600</v>
          </cell>
          <cell r="B10" t="str">
            <v>JONES &amp; FRANK</v>
          </cell>
          <cell r="C10" t="str">
            <v>NORFOLK</v>
          </cell>
          <cell r="D10" t="str">
            <v>VA</v>
          </cell>
          <cell r="E10">
            <v>0</v>
          </cell>
          <cell r="F10">
            <v>0</v>
          </cell>
          <cell r="G10">
            <v>37795.24</v>
          </cell>
          <cell r="H10">
            <v>0</v>
          </cell>
          <cell r="I10">
            <v>0</v>
          </cell>
          <cell r="J10">
            <v>54382.239999999998</v>
          </cell>
          <cell r="K10">
            <v>0</v>
          </cell>
        </row>
        <row r="11">
          <cell r="A11" t="str">
            <v>472600</v>
          </cell>
          <cell r="B11" t="str">
            <v>JONES &amp; FRANK</v>
          </cell>
          <cell r="C11" t="str">
            <v>NORFOLK</v>
          </cell>
          <cell r="D11" t="str">
            <v>VA</v>
          </cell>
          <cell r="E11">
            <v>0</v>
          </cell>
          <cell r="F11">
            <v>0</v>
          </cell>
          <cell r="G11">
            <v>3300.18</v>
          </cell>
          <cell r="H11">
            <v>0</v>
          </cell>
          <cell r="I11">
            <v>0</v>
          </cell>
          <cell r="J11">
            <v>3829.37</v>
          </cell>
          <cell r="K11">
            <v>0</v>
          </cell>
        </row>
        <row r="12">
          <cell r="A12" t="str">
            <v>472600</v>
          </cell>
          <cell r="B12" t="str">
            <v>JONES &amp; FRANK</v>
          </cell>
          <cell r="C12" t="str">
            <v>NORFOLK</v>
          </cell>
          <cell r="D12" t="str">
            <v>VA</v>
          </cell>
          <cell r="E12">
            <v>7035.69</v>
          </cell>
          <cell r="F12">
            <v>79113.94</v>
          </cell>
          <cell r="G12">
            <v>0</v>
          </cell>
          <cell r="H12">
            <v>100</v>
          </cell>
          <cell r="I12">
            <v>147685.07999999999</v>
          </cell>
          <cell r="J12">
            <v>8799.16</v>
          </cell>
          <cell r="K12">
            <v>94</v>
          </cell>
        </row>
        <row r="13">
          <cell r="A13" t="str">
            <v>47260000</v>
          </cell>
          <cell r="B13" t="str">
            <v>JONES &amp; FRANK</v>
          </cell>
          <cell r="C13" t="str">
            <v>NORFOLK</v>
          </cell>
          <cell r="D13" t="str">
            <v>VA</v>
          </cell>
          <cell r="E13">
            <v>0</v>
          </cell>
          <cell r="F13">
            <v>0</v>
          </cell>
          <cell r="G13">
            <v>0</v>
          </cell>
          <cell r="H13">
            <v>0</v>
          </cell>
          <cell r="I13">
            <v>0</v>
          </cell>
          <cell r="J13">
            <v>0</v>
          </cell>
          <cell r="K13">
            <v>0</v>
          </cell>
        </row>
        <row r="14">
          <cell r="A14" t="str">
            <v>472600</v>
          </cell>
          <cell r="B14" t="str">
            <v>JONES &amp; FRANK</v>
          </cell>
          <cell r="C14" t="str">
            <v>NORFOLK</v>
          </cell>
          <cell r="D14" t="str">
            <v>VA</v>
          </cell>
          <cell r="E14">
            <v>0</v>
          </cell>
          <cell r="F14">
            <v>0</v>
          </cell>
          <cell r="G14">
            <v>0</v>
          </cell>
          <cell r="H14">
            <v>0</v>
          </cell>
          <cell r="I14">
            <v>0</v>
          </cell>
          <cell r="J14">
            <v>0</v>
          </cell>
          <cell r="K14">
            <v>0</v>
          </cell>
        </row>
        <row r="15">
          <cell r="A15" t="str">
            <v>472600</v>
          </cell>
          <cell r="B15" t="str">
            <v>JONES &amp; FRANK</v>
          </cell>
          <cell r="C15" t="str">
            <v>NORFOLK</v>
          </cell>
          <cell r="D15" t="str">
            <v>VA</v>
          </cell>
          <cell r="E15">
            <v>0</v>
          </cell>
          <cell r="F15">
            <v>0</v>
          </cell>
          <cell r="G15">
            <v>0</v>
          </cell>
          <cell r="H15">
            <v>0</v>
          </cell>
          <cell r="I15">
            <v>0</v>
          </cell>
          <cell r="J15">
            <v>0</v>
          </cell>
          <cell r="K15">
            <v>0</v>
          </cell>
        </row>
        <row r="16">
          <cell r="A16" t="str">
            <v>516316</v>
          </cell>
          <cell r="B16" t="str">
            <v>LEONARD PETRO EQUIP</v>
          </cell>
          <cell r="C16" t="str">
            <v>TWIN FALLS</v>
          </cell>
          <cell r="D16" t="str">
            <v>ID</v>
          </cell>
          <cell r="E16">
            <v>1049.4000000000001</v>
          </cell>
          <cell r="F16">
            <v>451.01</v>
          </cell>
          <cell r="G16">
            <v>0</v>
          </cell>
          <cell r="H16">
            <v>100</v>
          </cell>
          <cell r="I16">
            <v>2572.13</v>
          </cell>
          <cell r="J16">
            <v>1387.96</v>
          </cell>
          <cell r="K16">
            <v>46</v>
          </cell>
        </row>
        <row r="17">
          <cell r="A17" t="str">
            <v>516316</v>
          </cell>
          <cell r="B17" t="str">
            <v>LEONARD PETRO EQUIP</v>
          </cell>
          <cell r="C17" t="str">
            <v>TWIN FALLS</v>
          </cell>
          <cell r="D17" t="str">
            <v>ID</v>
          </cell>
          <cell r="E17">
            <v>0</v>
          </cell>
          <cell r="F17">
            <v>0</v>
          </cell>
          <cell r="G17">
            <v>647.54</v>
          </cell>
          <cell r="H17">
            <v>0</v>
          </cell>
          <cell r="I17">
            <v>0</v>
          </cell>
          <cell r="J17">
            <v>1236.02</v>
          </cell>
          <cell r="K17">
            <v>0</v>
          </cell>
        </row>
        <row r="18">
          <cell r="A18" t="str">
            <v>516317</v>
          </cell>
          <cell r="B18" t="str">
            <v>LEONARD PETROLEUM EQUIPMENT</v>
          </cell>
          <cell r="C18" t="str">
            <v>IDAHO FALLS</v>
          </cell>
          <cell r="D18" t="str">
            <v>ID</v>
          </cell>
          <cell r="E18">
            <v>3175.08</v>
          </cell>
          <cell r="F18">
            <v>3211.71</v>
          </cell>
          <cell r="G18">
            <v>0</v>
          </cell>
          <cell r="H18">
            <v>100</v>
          </cell>
          <cell r="I18">
            <v>10948.78</v>
          </cell>
          <cell r="J18">
            <v>2255.2800000000002</v>
          </cell>
          <cell r="K18">
            <v>79</v>
          </cell>
        </row>
        <row r="19">
          <cell r="A19" t="str">
            <v>516318</v>
          </cell>
          <cell r="B19" t="str">
            <v>LEONARD PETROLEUM EQUIPMENT</v>
          </cell>
          <cell r="C19" t="str">
            <v>BOISE</v>
          </cell>
          <cell r="D19" t="str">
            <v>ID</v>
          </cell>
          <cell r="E19">
            <v>0</v>
          </cell>
          <cell r="F19">
            <v>11256.04</v>
          </cell>
          <cell r="G19">
            <v>0</v>
          </cell>
          <cell r="H19">
            <v>100</v>
          </cell>
          <cell r="I19">
            <v>19296.07</v>
          </cell>
          <cell r="J19">
            <v>670.54</v>
          </cell>
          <cell r="K19">
            <v>97</v>
          </cell>
        </row>
        <row r="20">
          <cell r="A20" t="str">
            <v>516317</v>
          </cell>
          <cell r="B20" t="str">
            <v>LEONARD PETROLEUM EQUIPMENT</v>
          </cell>
          <cell r="C20" t="str">
            <v>IDAHO FALLS</v>
          </cell>
          <cell r="D20" t="str">
            <v>ID</v>
          </cell>
          <cell r="E20">
            <v>0</v>
          </cell>
          <cell r="F20">
            <v>0</v>
          </cell>
          <cell r="G20">
            <v>8838.7900000000009</v>
          </cell>
          <cell r="H20">
            <v>0</v>
          </cell>
          <cell r="I20">
            <v>0</v>
          </cell>
          <cell r="J20">
            <v>8838.7900000000009</v>
          </cell>
          <cell r="K20">
            <v>0</v>
          </cell>
        </row>
        <row r="21">
          <cell r="A21" t="str">
            <v>516318</v>
          </cell>
          <cell r="B21" t="str">
            <v>LEONARD PETROLEUM EQUIPMENT</v>
          </cell>
          <cell r="C21" t="str">
            <v>BOISE</v>
          </cell>
          <cell r="D21" t="str">
            <v>ID</v>
          </cell>
          <cell r="E21">
            <v>0</v>
          </cell>
          <cell r="F21">
            <v>0</v>
          </cell>
          <cell r="G21">
            <v>7296.96</v>
          </cell>
          <cell r="H21">
            <v>0</v>
          </cell>
          <cell r="I21">
            <v>0</v>
          </cell>
          <cell r="J21">
            <v>7341.84</v>
          </cell>
          <cell r="K21">
            <v>0</v>
          </cell>
        </row>
        <row r="22">
          <cell r="A22" t="str">
            <v>637450</v>
          </cell>
          <cell r="B22" t="str">
            <v>NORTHWEST PUMP &amp; EQUIP</v>
          </cell>
          <cell r="C22" t="str">
            <v>PORTLAND</v>
          </cell>
          <cell r="D22" t="str">
            <v>OR</v>
          </cell>
          <cell r="E22">
            <v>0</v>
          </cell>
          <cell r="F22">
            <v>0</v>
          </cell>
          <cell r="G22">
            <v>21535.74</v>
          </cell>
          <cell r="H22">
            <v>0</v>
          </cell>
          <cell r="I22">
            <v>0</v>
          </cell>
          <cell r="J22">
            <v>35018.54</v>
          </cell>
          <cell r="K22">
            <v>0</v>
          </cell>
        </row>
        <row r="23">
          <cell r="A23" t="str">
            <v>637450</v>
          </cell>
          <cell r="B23" t="str">
            <v>NORTHWEST PUMP &amp; EQUIP</v>
          </cell>
          <cell r="C23" t="str">
            <v>PORTLAND</v>
          </cell>
          <cell r="D23" t="str">
            <v>OR</v>
          </cell>
          <cell r="E23">
            <v>3408.96</v>
          </cell>
          <cell r="F23">
            <v>0</v>
          </cell>
          <cell r="G23">
            <v>12838.96</v>
          </cell>
          <cell r="H23">
            <v>0</v>
          </cell>
          <cell r="I23">
            <v>5843.93</v>
          </cell>
          <cell r="J23">
            <v>26693.9</v>
          </cell>
          <cell r="K23">
            <v>-357</v>
          </cell>
        </row>
        <row r="24">
          <cell r="A24" t="str">
            <v>637450</v>
          </cell>
          <cell r="B24" t="str">
            <v>NORTHWEST PUMP &amp; EQUIP</v>
          </cell>
          <cell r="C24" t="str">
            <v>PORTLAND</v>
          </cell>
          <cell r="D24" t="str">
            <v>OR</v>
          </cell>
          <cell r="E24">
            <v>0</v>
          </cell>
          <cell r="F24">
            <v>0</v>
          </cell>
          <cell r="G24">
            <v>0</v>
          </cell>
          <cell r="H24">
            <v>0</v>
          </cell>
          <cell r="I24">
            <v>0</v>
          </cell>
          <cell r="J24">
            <v>0</v>
          </cell>
          <cell r="K24">
            <v>0</v>
          </cell>
        </row>
        <row r="25">
          <cell r="A25" t="str">
            <v>637450</v>
          </cell>
          <cell r="B25" t="str">
            <v>NORTHWEST PUMP &amp; EQUIP</v>
          </cell>
          <cell r="C25" t="str">
            <v>PORTLAND</v>
          </cell>
          <cell r="D25" t="str">
            <v>OR</v>
          </cell>
          <cell r="E25">
            <v>24365.759999999998</v>
          </cell>
          <cell r="F25">
            <v>80213</v>
          </cell>
          <cell r="G25">
            <v>121960.42</v>
          </cell>
          <cell r="H25">
            <v>-52</v>
          </cell>
          <cell r="I25">
            <v>179277.87</v>
          </cell>
          <cell r="J25">
            <v>197707.26</v>
          </cell>
          <cell r="K25">
            <v>-10</v>
          </cell>
        </row>
        <row r="26">
          <cell r="A26" t="str">
            <v>637450</v>
          </cell>
          <cell r="B26" t="str">
            <v>NORTHWEST PUMP &amp; EQUIP</v>
          </cell>
          <cell r="C26" t="str">
            <v>PORTLAND</v>
          </cell>
          <cell r="D26" t="str">
            <v>OR</v>
          </cell>
          <cell r="E26">
            <v>1652.91</v>
          </cell>
          <cell r="F26">
            <v>19326.759999999998</v>
          </cell>
          <cell r="G26">
            <v>0</v>
          </cell>
          <cell r="H26">
            <v>100</v>
          </cell>
          <cell r="I26">
            <v>35965.15</v>
          </cell>
          <cell r="J26">
            <v>6670.83</v>
          </cell>
          <cell r="K26">
            <v>81</v>
          </cell>
        </row>
        <row r="27">
          <cell r="A27" t="str">
            <v>637450</v>
          </cell>
          <cell r="B27" t="str">
            <v>NORTHWEST PUMP &amp; EQUIP</v>
          </cell>
          <cell r="C27" t="str">
            <v>PORTLAND</v>
          </cell>
          <cell r="D27" t="str">
            <v>OR</v>
          </cell>
          <cell r="E27">
            <v>3441.83</v>
          </cell>
          <cell r="F27">
            <v>40500.01</v>
          </cell>
          <cell r="G27">
            <v>0</v>
          </cell>
          <cell r="H27">
            <v>100</v>
          </cell>
          <cell r="I27">
            <v>75328.87</v>
          </cell>
          <cell r="J27">
            <v>3719.22</v>
          </cell>
          <cell r="K27">
            <v>95</v>
          </cell>
        </row>
        <row r="28">
          <cell r="A28" t="str">
            <v>637450</v>
          </cell>
          <cell r="B28" t="str">
            <v>NORTHWEST PUMP &amp; EQUIP</v>
          </cell>
          <cell r="C28" t="str">
            <v>PORTLAND</v>
          </cell>
          <cell r="D28" t="str">
            <v>OR</v>
          </cell>
          <cell r="E28">
            <v>0</v>
          </cell>
          <cell r="F28">
            <v>0</v>
          </cell>
          <cell r="G28">
            <v>0</v>
          </cell>
          <cell r="H28">
            <v>0</v>
          </cell>
          <cell r="I28">
            <v>0</v>
          </cell>
          <cell r="J28">
            <v>0</v>
          </cell>
          <cell r="K28">
            <v>0</v>
          </cell>
        </row>
        <row r="29">
          <cell r="A29" t="str">
            <v>63745002</v>
          </cell>
          <cell r="B29" t="str">
            <v>NORTHWEST PUMP &amp; EQUIP CO</v>
          </cell>
          <cell r="C29" t="str">
            <v>SEATTLE</v>
          </cell>
          <cell r="D29" t="str">
            <v>WA</v>
          </cell>
          <cell r="E29">
            <v>0</v>
          </cell>
          <cell r="F29">
            <v>0</v>
          </cell>
          <cell r="G29">
            <v>0</v>
          </cell>
          <cell r="H29">
            <v>0</v>
          </cell>
          <cell r="I29">
            <v>0</v>
          </cell>
          <cell r="J29">
            <v>671.36</v>
          </cell>
          <cell r="K29">
            <v>0</v>
          </cell>
        </row>
        <row r="30">
          <cell r="A30" t="str">
            <v>63745006</v>
          </cell>
          <cell r="B30" t="str">
            <v>NORTHWEST PUMP &amp; EQUIPMENT</v>
          </cell>
          <cell r="C30" t="str">
            <v>SAN DIEGO</v>
          </cell>
          <cell r="D30" t="str">
            <v>CA</v>
          </cell>
          <cell r="E30">
            <v>0</v>
          </cell>
          <cell r="F30">
            <v>0</v>
          </cell>
          <cell r="G30">
            <v>0</v>
          </cell>
          <cell r="H30">
            <v>0</v>
          </cell>
          <cell r="I30">
            <v>0</v>
          </cell>
          <cell r="J30">
            <v>239.92</v>
          </cell>
          <cell r="K30">
            <v>0</v>
          </cell>
        </row>
        <row r="31">
          <cell r="A31" t="str">
            <v>567000</v>
          </cell>
          <cell r="B31" t="str">
            <v>R.W. MERCER</v>
          </cell>
          <cell r="C31" t="str">
            <v>JACKSON</v>
          </cell>
          <cell r="D31" t="str">
            <v>MI</v>
          </cell>
          <cell r="E31">
            <v>7756.53</v>
          </cell>
          <cell r="F31">
            <v>70525.009999999995</v>
          </cell>
          <cell r="G31">
            <v>28142.03</v>
          </cell>
          <cell r="H31">
            <v>60</v>
          </cell>
          <cell r="I31">
            <v>134196.93</v>
          </cell>
          <cell r="J31">
            <v>49622.91</v>
          </cell>
          <cell r="K31">
            <v>63</v>
          </cell>
        </row>
        <row r="32">
          <cell r="A32" t="str">
            <v>105566</v>
          </cell>
          <cell r="B32" t="str">
            <v>RNG DIVISION</v>
          </cell>
          <cell r="C32" t="str">
            <v>MISSISSAUGA</v>
          </cell>
          <cell r="D32" t="str">
            <v>ON</v>
          </cell>
          <cell r="E32">
            <v>0</v>
          </cell>
          <cell r="F32">
            <v>-315.73</v>
          </cell>
          <cell r="G32">
            <v>0</v>
          </cell>
          <cell r="H32">
            <v>100</v>
          </cell>
          <cell r="I32">
            <v>-541.25</v>
          </cell>
          <cell r="J32">
            <v>0</v>
          </cell>
          <cell r="K32">
            <v>100</v>
          </cell>
        </row>
        <row r="33">
          <cell r="A33" t="str">
            <v>C18115</v>
          </cell>
          <cell r="B33" t="str">
            <v>RNG EQUIPMENT INC.</v>
          </cell>
          <cell r="C33" t="str">
            <v>E MISSISSAUGA</v>
          </cell>
          <cell r="D33" t="str">
            <v>ON</v>
          </cell>
          <cell r="E33">
            <v>0</v>
          </cell>
          <cell r="F33">
            <v>1188.5</v>
          </cell>
          <cell r="G33">
            <v>0</v>
          </cell>
          <cell r="H33">
            <v>100</v>
          </cell>
          <cell r="I33">
            <v>2037.43</v>
          </cell>
          <cell r="J33">
            <v>2550.6999999999998</v>
          </cell>
          <cell r="K33">
            <v>-25</v>
          </cell>
        </row>
        <row r="34">
          <cell r="A34" t="str">
            <v>c18115</v>
          </cell>
          <cell r="B34" t="str">
            <v>RNG EQUIPMENT INC.</v>
          </cell>
          <cell r="C34" t="str">
            <v>E MISSISSAUGA</v>
          </cell>
          <cell r="D34" t="str">
            <v>ON</v>
          </cell>
          <cell r="E34">
            <v>0</v>
          </cell>
          <cell r="F34">
            <v>7333.62</v>
          </cell>
          <cell r="G34">
            <v>0</v>
          </cell>
          <cell r="H34">
            <v>100</v>
          </cell>
          <cell r="I34">
            <v>12571.92</v>
          </cell>
          <cell r="J34">
            <v>9347.3799999999992</v>
          </cell>
          <cell r="K34">
            <v>26</v>
          </cell>
        </row>
        <row r="35">
          <cell r="A35" t="str">
            <v>C18115</v>
          </cell>
          <cell r="B35" t="str">
            <v>RNG EQUIPMENT INC.</v>
          </cell>
          <cell r="C35" t="str">
            <v>E MISSISSAUGA</v>
          </cell>
          <cell r="D35" t="str">
            <v>ON</v>
          </cell>
          <cell r="E35">
            <v>0</v>
          </cell>
          <cell r="F35">
            <v>2953.65</v>
          </cell>
          <cell r="G35">
            <v>0</v>
          </cell>
          <cell r="H35">
            <v>100</v>
          </cell>
          <cell r="I35">
            <v>5063.3999999999996</v>
          </cell>
          <cell r="J35">
            <v>5361.67</v>
          </cell>
          <cell r="K35">
            <v>-6</v>
          </cell>
        </row>
        <row r="36">
          <cell r="A36" t="str">
            <v>104898</v>
          </cell>
          <cell r="B36" t="str">
            <v>RNG GROUP INC.</v>
          </cell>
          <cell r="C36" t="str">
            <v>MISSISSAUGA</v>
          </cell>
          <cell r="D36" t="str">
            <v>ON</v>
          </cell>
          <cell r="E36">
            <v>0</v>
          </cell>
          <cell r="F36">
            <v>0</v>
          </cell>
          <cell r="G36">
            <v>0</v>
          </cell>
          <cell r="H36">
            <v>0</v>
          </cell>
          <cell r="I36">
            <v>0</v>
          </cell>
          <cell r="J36">
            <v>90338.93</v>
          </cell>
          <cell r="K36">
            <v>0</v>
          </cell>
        </row>
        <row r="37">
          <cell r="A37" t="str">
            <v>104898</v>
          </cell>
          <cell r="B37" t="str">
            <v>RNG GROUP INC.</v>
          </cell>
          <cell r="C37" t="str">
            <v>MISSISSAUGA</v>
          </cell>
          <cell r="D37" t="str">
            <v>ON</v>
          </cell>
          <cell r="E37">
            <v>0</v>
          </cell>
          <cell r="F37">
            <v>0</v>
          </cell>
          <cell r="G37">
            <v>69933.94</v>
          </cell>
          <cell r="H37">
            <v>0</v>
          </cell>
          <cell r="I37">
            <v>0</v>
          </cell>
          <cell r="J37">
            <v>75601.929999999993</v>
          </cell>
          <cell r="K37">
            <v>0</v>
          </cell>
        </row>
        <row r="38">
          <cell r="A38" t="str">
            <v>104898</v>
          </cell>
          <cell r="B38" t="str">
            <v>RNG GROUP INC.</v>
          </cell>
          <cell r="C38" t="str">
            <v>MISSISSAUGA</v>
          </cell>
          <cell r="D38" t="str">
            <v>ON</v>
          </cell>
          <cell r="E38">
            <v>0</v>
          </cell>
          <cell r="F38">
            <v>0</v>
          </cell>
          <cell r="G38">
            <v>29987.48</v>
          </cell>
          <cell r="H38">
            <v>0</v>
          </cell>
          <cell r="I38">
            <v>0</v>
          </cell>
          <cell r="J38">
            <v>34757.629999999997</v>
          </cell>
          <cell r="K38">
            <v>0</v>
          </cell>
        </row>
        <row r="39">
          <cell r="A39" t="str">
            <v>104898</v>
          </cell>
          <cell r="B39" t="str">
            <v>RNG GROUP INC.</v>
          </cell>
          <cell r="C39" t="str">
            <v>MISSISSAUGA</v>
          </cell>
          <cell r="D39" t="str">
            <v>ON</v>
          </cell>
          <cell r="E39">
            <v>0</v>
          </cell>
          <cell r="F39">
            <v>0</v>
          </cell>
          <cell r="G39">
            <v>88673.68</v>
          </cell>
          <cell r="H39">
            <v>0</v>
          </cell>
          <cell r="I39">
            <v>0</v>
          </cell>
          <cell r="J39">
            <v>95067.96</v>
          </cell>
          <cell r="K39">
            <v>0</v>
          </cell>
        </row>
        <row r="40">
          <cell r="A40" t="str">
            <v>786210</v>
          </cell>
          <cell r="B40" t="str">
            <v>SHIELDS HARPER &amp; CO</v>
          </cell>
          <cell r="C40" t="str">
            <v>OAKLAND</v>
          </cell>
          <cell r="D40" t="str">
            <v>CA</v>
          </cell>
          <cell r="E40">
            <v>0</v>
          </cell>
          <cell r="F40">
            <v>0</v>
          </cell>
          <cell r="G40">
            <v>0</v>
          </cell>
          <cell r="H40">
            <v>0</v>
          </cell>
          <cell r="I40">
            <v>0</v>
          </cell>
          <cell r="J40">
            <v>0</v>
          </cell>
          <cell r="K40">
            <v>0</v>
          </cell>
        </row>
        <row r="41">
          <cell r="A41" t="str">
            <v>786210</v>
          </cell>
          <cell r="B41" t="str">
            <v>SHIELDS HARPER &amp; CO</v>
          </cell>
          <cell r="C41" t="str">
            <v>OAKLAND</v>
          </cell>
          <cell r="D41" t="str">
            <v>CA</v>
          </cell>
          <cell r="E41">
            <v>0</v>
          </cell>
          <cell r="F41">
            <v>0</v>
          </cell>
          <cell r="G41">
            <v>0</v>
          </cell>
          <cell r="H41">
            <v>0</v>
          </cell>
          <cell r="I41">
            <v>0</v>
          </cell>
          <cell r="J41">
            <v>1674.42</v>
          </cell>
          <cell r="K41">
            <v>0</v>
          </cell>
        </row>
        <row r="42">
          <cell r="A42" t="str">
            <v>786210</v>
          </cell>
          <cell r="B42" t="str">
            <v>SHIELDS HARPER &amp; CO</v>
          </cell>
          <cell r="C42" t="str">
            <v>OAKLAND</v>
          </cell>
          <cell r="D42" t="str">
            <v>CA</v>
          </cell>
          <cell r="E42">
            <v>0</v>
          </cell>
          <cell r="F42">
            <v>0</v>
          </cell>
          <cell r="G42">
            <v>0</v>
          </cell>
          <cell r="H42">
            <v>0</v>
          </cell>
          <cell r="I42">
            <v>0</v>
          </cell>
          <cell r="J42">
            <v>0</v>
          </cell>
          <cell r="K42">
            <v>0</v>
          </cell>
        </row>
        <row r="43">
          <cell r="A43" t="str">
            <v>786210</v>
          </cell>
          <cell r="B43" t="str">
            <v>SHIELDS HARPER &amp; CO</v>
          </cell>
          <cell r="C43" t="str">
            <v>OAKLAND</v>
          </cell>
          <cell r="D43" t="str">
            <v>CA</v>
          </cell>
          <cell r="E43">
            <v>9092.44</v>
          </cell>
          <cell r="F43">
            <v>79706.33</v>
          </cell>
          <cell r="G43">
            <v>133512.56</v>
          </cell>
          <cell r="H43">
            <v>-68</v>
          </cell>
          <cell r="I43">
            <v>152226.46</v>
          </cell>
          <cell r="J43">
            <v>183283.12</v>
          </cell>
          <cell r="K43">
            <v>-20</v>
          </cell>
        </row>
        <row r="44">
          <cell r="A44" t="str">
            <v>854080</v>
          </cell>
          <cell r="B44" t="str">
            <v>TEN HOEVE BROS CORP.</v>
          </cell>
          <cell r="C44" t="str">
            <v>CARLSTADT</v>
          </cell>
          <cell r="D44" t="str">
            <v>NJ</v>
          </cell>
          <cell r="E44">
            <v>26610.15</v>
          </cell>
          <cell r="F44">
            <v>224228.67</v>
          </cell>
          <cell r="G44">
            <v>180987.31</v>
          </cell>
          <cell r="H44">
            <v>19</v>
          </cell>
          <cell r="I44">
            <v>430009.41</v>
          </cell>
          <cell r="J44">
            <v>315587.48</v>
          </cell>
          <cell r="K44">
            <v>27</v>
          </cell>
        </row>
        <row r="45">
          <cell r="A45" t="str">
            <v>854080</v>
          </cell>
          <cell r="B45" t="str">
            <v>TEN HOEVE BROS CORP.</v>
          </cell>
          <cell r="C45" t="str">
            <v>CARLSTADT</v>
          </cell>
          <cell r="D45" t="str">
            <v>NJ</v>
          </cell>
          <cell r="E45">
            <v>0</v>
          </cell>
          <cell r="F45">
            <v>0</v>
          </cell>
          <cell r="G45">
            <v>0</v>
          </cell>
          <cell r="H45">
            <v>0</v>
          </cell>
          <cell r="I45">
            <v>0</v>
          </cell>
          <cell r="J45">
            <v>719.64</v>
          </cell>
          <cell r="K45">
            <v>0</v>
          </cell>
        </row>
        <row r="46">
          <cell r="A46" t="str">
            <v>854080</v>
          </cell>
          <cell r="B46" t="str">
            <v>TEN HOEVE BROS CORP.</v>
          </cell>
          <cell r="C46" t="str">
            <v>CARLSTADT</v>
          </cell>
          <cell r="D46" t="str">
            <v>NJ</v>
          </cell>
          <cell r="E46">
            <v>0</v>
          </cell>
          <cell r="F46">
            <v>0</v>
          </cell>
          <cell r="G46">
            <v>164211.51999999999</v>
          </cell>
          <cell r="H46">
            <v>0</v>
          </cell>
          <cell r="I46">
            <v>0</v>
          </cell>
          <cell r="J46">
            <v>229226.9</v>
          </cell>
          <cell r="K46">
            <v>0</v>
          </cell>
        </row>
        <row r="47">
          <cell r="A47" t="str">
            <v>854080</v>
          </cell>
          <cell r="B47" t="str">
            <v>TEN HOEVE BROS CORP.</v>
          </cell>
          <cell r="C47" t="str">
            <v>CARLSTADT</v>
          </cell>
          <cell r="D47" t="str">
            <v>NJ</v>
          </cell>
          <cell r="E47">
            <v>0</v>
          </cell>
          <cell r="F47">
            <v>0</v>
          </cell>
          <cell r="G47">
            <v>0</v>
          </cell>
          <cell r="H47">
            <v>0</v>
          </cell>
          <cell r="I47">
            <v>0</v>
          </cell>
          <cell r="J47">
            <v>0</v>
          </cell>
          <cell r="K47">
            <v>0</v>
          </cell>
        </row>
        <row r="48">
          <cell r="A48" t="str">
            <v>854080</v>
          </cell>
          <cell r="B48" t="str">
            <v>TEN HOEVE BROS CORP.</v>
          </cell>
          <cell r="C48" t="str">
            <v>CARLSTADT</v>
          </cell>
          <cell r="D48" t="str">
            <v>NJ</v>
          </cell>
          <cell r="E48">
            <v>13393.59</v>
          </cell>
          <cell r="F48">
            <v>127583.78</v>
          </cell>
          <cell r="G48">
            <v>0</v>
          </cell>
          <cell r="H48">
            <v>100</v>
          </cell>
          <cell r="I48">
            <v>241675.49</v>
          </cell>
          <cell r="J48">
            <v>5078.3599999999997</v>
          </cell>
          <cell r="K48">
            <v>98</v>
          </cell>
        </row>
        <row r="49">
          <cell r="A49" t="str">
            <v>854080</v>
          </cell>
          <cell r="B49" t="str">
            <v>TEN HOEVE BROS CORP.</v>
          </cell>
          <cell r="C49" t="str">
            <v>CARLSTADT</v>
          </cell>
          <cell r="D49" t="str">
            <v>NJ</v>
          </cell>
          <cell r="E49">
            <v>0</v>
          </cell>
          <cell r="F49">
            <v>1807.34</v>
          </cell>
          <cell r="G49">
            <v>0</v>
          </cell>
          <cell r="H49">
            <v>100</v>
          </cell>
          <cell r="I49">
            <v>3098.3</v>
          </cell>
          <cell r="J49">
            <v>2799.4</v>
          </cell>
          <cell r="K49">
            <v>10</v>
          </cell>
        </row>
        <row r="50">
          <cell r="A50" t="str">
            <v>854080</v>
          </cell>
          <cell r="B50" t="str">
            <v>TEN HOEVE BROS CORP.</v>
          </cell>
          <cell r="C50" t="str">
            <v>CARLSTADT</v>
          </cell>
          <cell r="D50" t="str">
            <v>NJ</v>
          </cell>
          <cell r="E50">
            <v>0</v>
          </cell>
          <cell r="F50">
            <v>0</v>
          </cell>
          <cell r="G50">
            <v>0</v>
          </cell>
          <cell r="H50">
            <v>0</v>
          </cell>
          <cell r="I50">
            <v>0</v>
          </cell>
          <cell r="J50">
            <v>0</v>
          </cell>
          <cell r="K50">
            <v>0</v>
          </cell>
        </row>
        <row r="51">
          <cell r="A51" t="str">
            <v>854080</v>
          </cell>
          <cell r="B51" t="str">
            <v>TEN HOEVE BROS CORP.</v>
          </cell>
          <cell r="C51" t="str">
            <v>CARLSTADT</v>
          </cell>
          <cell r="D51" t="str">
            <v>NJ</v>
          </cell>
          <cell r="E51">
            <v>11367.79</v>
          </cell>
          <cell r="F51">
            <v>80743.179999999993</v>
          </cell>
          <cell r="G51">
            <v>0</v>
          </cell>
          <cell r="H51">
            <v>100</v>
          </cell>
          <cell r="I51">
            <v>157904.51999999999</v>
          </cell>
          <cell r="J51">
            <v>23756.77</v>
          </cell>
          <cell r="K51">
            <v>85</v>
          </cell>
        </row>
        <row r="52">
          <cell r="A52" t="str">
            <v>854080</v>
          </cell>
          <cell r="B52" t="str">
            <v>TEN HOEVE BROS CORP.</v>
          </cell>
          <cell r="C52" t="str">
            <v>CARLSTADT</v>
          </cell>
          <cell r="D52" t="str">
            <v>NJ</v>
          </cell>
          <cell r="E52">
            <v>0</v>
          </cell>
          <cell r="F52">
            <v>0</v>
          </cell>
          <cell r="G52">
            <v>1788.27</v>
          </cell>
          <cell r="H52">
            <v>0</v>
          </cell>
          <cell r="I52">
            <v>0</v>
          </cell>
          <cell r="J52">
            <v>1788.27</v>
          </cell>
          <cell r="K52">
            <v>0</v>
          </cell>
        </row>
        <row r="53">
          <cell r="A53" t="str">
            <v>854080</v>
          </cell>
          <cell r="B53" t="str">
            <v>TEN HOEVE BROS CORP.</v>
          </cell>
          <cell r="C53" t="str">
            <v>CARLSTADT</v>
          </cell>
          <cell r="D53" t="str">
            <v>NJ</v>
          </cell>
          <cell r="E53">
            <v>0</v>
          </cell>
          <cell r="F53">
            <v>0</v>
          </cell>
          <cell r="G53">
            <v>0</v>
          </cell>
          <cell r="H53">
            <v>0</v>
          </cell>
          <cell r="I53">
            <v>0</v>
          </cell>
          <cell r="J53">
            <v>221.25</v>
          </cell>
          <cell r="K53">
            <v>0</v>
          </cell>
        </row>
        <row r="54">
          <cell r="A54" t="str">
            <v>854080</v>
          </cell>
          <cell r="B54" t="str">
            <v>TEN HOEVE BROS CORP.</v>
          </cell>
          <cell r="C54" t="str">
            <v>CARLSTADT</v>
          </cell>
          <cell r="D54" t="str">
            <v>NJ</v>
          </cell>
          <cell r="E54">
            <v>0</v>
          </cell>
          <cell r="F54">
            <v>4922.55</v>
          </cell>
          <cell r="G54">
            <v>50921.07</v>
          </cell>
          <cell r="H54">
            <v>-934</v>
          </cell>
          <cell r="I54">
            <v>8438.66</v>
          </cell>
          <cell r="J54">
            <v>70468.649999999994</v>
          </cell>
          <cell r="K54">
            <v>-735</v>
          </cell>
        </row>
        <row r="55">
          <cell r="A55" t="str">
            <v>854080</v>
          </cell>
          <cell r="B55" t="str">
            <v>TEN HOEVE BROS CORP.</v>
          </cell>
          <cell r="C55" t="str">
            <v>CARLSTADT</v>
          </cell>
          <cell r="D55" t="str">
            <v>NJ</v>
          </cell>
          <cell r="E55">
            <v>0</v>
          </cell>
          <cell r="F55">
            <v>0</v>
          </cell>
          <cell r="G55">
            <v>103126.41</v>
          </cell>
          <cell r="H55">
            <v>0</v>
          </cell>
          <cell r="I55">
            <v>0</v>
          </cell>
          <cell r="J55">
            <v>138356.57</v>
          </cell>
          <cell r="K55">
            <v>0</v>
          </cell>
        </row>
        <row r="56">
          <cell r="A56" t="str">
            <v>854080</v>
          </cell>
          <cell r="B56" t="str">
            <v>TEN HOEVE BROS CORP.</v>
          </cell>
          <cell r="C56" t="str">
            <v>CARLSTADT</v>
          </cell>
          <cell r="D56" t="str">
            <v>NJ</v>
          </cell>
          <cell r="E56">
            <v>3116.88</v>
          </cell>
          <cell r="F56">
            <v>45297.78</v>
          </cell>
          <cell r="G56">
            <v>0</v>
          </cell>
          <cell r="H56">
            <v>100</v>
          </cell>
          <cell r="I56">
            <v>82996.56</v>
          </cell>
          <cell r="J56">
            <v>1330</v>
          </cell>
          <cell r="K56">
            <v>98</v>
          </cell>
        </row>
        <row r="57">
          <cell r="A57" t="str">
            <v>854080</v>
          </cell>
          <cell r="B57" t="str">
            <v>TEN HOEVE BROS CORP.</v>
          </cell>
          <cell r="C57" t="str">
            <v>CARLSTADT</v>
          </cell>
          <cell r="D57" t="str">
            <v>NJ</v>
          </cell>
          <cell r="E57">
            <v>0</v>
          </cell>
          <cell r="F57">
            <v>0</v>
          </cell>
          <cell r="G57">
            <v>74546.600000000006</v>
          </cell>
          <cell r="H57">
            <v>0</v>
          </cell>
          <cell r="I57">
            <v>0</v>
          </cell>
          <cell r="J57">
            <v>90635.38</v>
          </cell>
          <cell r="K57">
            <v>0</v>
          </cell>
        </row>
        <row r="58">
          <cell r="A58" t="str">
            <v>854080</v>
          </cell>
          <cell r="B58" t="str">
            <v>TEN HOEVE BROS CORP.</v>
          </cell>
          <cell r="C58" t="str">
            <v>CARLSTADT</v>
          </cell>
          <cell r="D58" t="str">
            <v>NJ</v>
          </cell>
          <cell r="E58">
            <v>0</v>
          </cell>
          <cell r="F58">
            <v>0</v>
          </cell>
          <cell r="G58">
            <v>3081.02</v>
          </cell>
          <cell r="H58">
            <v>0</v>
          </cell>
          <cell r="I58">
            <v>0</v>
          </cell>
          <cell r="J58">
            <v>3081.02</v>
          </cell>
          <cell r="K58">
            <v>0</v>
          </cell>
        </row>
        <row r="59">
          <cell r="A59" t="str">
            <v>854080</v>
          </cell>
          <cell r="B59" t="str">
            <v>TEN HOEVE BROS CORP.</v>
          </cell>
          <cell r="C59" t="str">
            <v>CARLSTADT</v>
          </cell>
          <cell r="D59" t="str">
            <v>NJ</v>
          </cell>
          <cell r="E59">
            <v>0</v>
          </cell>
          <cell r="F59">
            <v>0</v>
          </cell>
          <cell r="G59">
            <v>0</v>
          </cell>
          <cell r="H59">
            <v>0</v>
          </cell>
          <cell r="I59">
            <v>0</v>
          </cell>
          <cell r="J59">
            <v>0</v>
          </cell>
          <cell r="K59">
            <v>0</v>
          </cell>
        </row>
        <row r="60">
          <cell r="A60" t="str">
            <v>854080</v>
          </cell>
          <cell r="B60" t="str">
            <v>TEN HOEVE BROS CORP.</v>
          </cell>
          <cell r="C60" t="str">
            <v>CARLSTADT</v>
          </cell>
          <cell r="D60" t="str">
            <v>NJ</v>
          </cell>
          <cell r="E60">
            <v>0</v>
          </cell>
          <cell r="F60">
            <v>0</v>
          </cell>
          <cell r="G60">
            <v>72713.39</v>
          </cell>
          <cell r="H60">
            <v>0</v>
          </cell>
          <cell r="I60">
            <v>0</v>
          </cell>
          <cell r="J60">
            <v>121503.59</v>
          </cell>
          <cell r="K60">
            <v>0</v>
          </cell>
        </row>
        <row r="61">
          <cell r="A61" t="str">
            <v>854080</v>
          </cell>
          <cell r="B61" t="str">
            <v>TEN HOEVE BROS CORP.</v>
          </cell>
          <cell r="C61" t="str">
            <v>CARLSTADT</v>
          </cell>
          <cell r="D61" t="str">
            <v>NJ</v>
          </cell>
          <cell r="E61">
            <v>0</v>
          </cell>
          <cell r="F61">
            <v>30240.92</v>
          </cell>
          <cell r="G61">
            <v>59634.94</v>
          </cell>
          <cell r="H61">
            <v>-97</v>
          </cell>
          <cell r="I61">
            <v>51841.58</v>
          </cell>
          <cell r="J61">
            <v>74807.69</v>
          </cell>
          <cell r="K61">
            <v>-44</v>
          </cell>
        </row>
        <row r="62">
          <cell r="A62" t="str">
            <v>854080</v>
          </cell>
          <cell r="B62" t="str">
            <v>TEN HOEVE BROS CORP.</v>
          </cell>
          <cell r="C62" t="str">
            <v>CARLSTADT</v>
          </cell>
          <cell r="D62" t="str">
            <v>NJ</v>
          </cell>
          <cell r="E62">
            <v>0</v>
          </cell>
          <cell r="F62">
            <v>0</v>
          </cell>
          <cell r="G62">
            <v>0</v>
          </cell>
          <cell r="H62">
            <v>0</v>
          </cell>
          <cell r="I62">
            <v>0</v>
          </cell>
          <cell r="J62">
            <v>0</v>
          </cell>
          <cell r="K62">
            <v>0</v>
          </cell>
        </row>
        <row r="63">
          <cell r="A63" t="str">
            <v>854088</v>
          </cell>
          <cell r="B63" t="str">
            <v>TEN HOEVE BROS INC</v>
          </cell>
          <cell r="C63" t="str">
            <v>DORAVILLE</v>
          </cell>
          <cell r="D63" t="str">
            <v>GA</v>
          </cell>
          <cell r="E63">
            <v>0</v>
          </cell>
          <cell r="F63">
            <v>0</v>
          </cell>
          <cell r="G63">
            <v>0</v>
          </cell>
          <cell r="H63">
            <v>0</v>
          </cell>
          <cell r="I63">
            <v>0</v>
          </cell>
          <cell r="J63">
            <v>0</v>
          </cell>
          <cell r="K63">
            <v>0</v>
          </cell>
        </row>
        <row r="64">
          <cell r="A64" t="str">
            <v>989100</v>
          </cell>
          <cell r="B64" t="str">
            <v>ZAHL EQUIPMENT SERVICE,INC</v>
          </cell>
          <cell r="C64" t="str">
            <v>MANKATO</v>
          </cell>
          <cell r="D64" t="str">
            <v>MN</v>
          </cell>
          <cell r="E64">
            <v>132.22</v>
          </cell>
          <cell r="F64">
            <v>0</v>
          </cell>
          <cell r="G64">
            <v>0</v>
          </cell>
          <cell r="H64">
            <v>0</v>
          </cell>
          <cell r="I64">
            <v>226.66</v>
          </cell>
          <cell r="J64">
            <v>8929.2000000000007</v>
          </cell>
          <cell r="K64">
            <v>-3839</v>
          </cell>
        </row>
        <row r="65">
          <cell r="A65" t="str">
            <v>989100</v>
          </cell>
          <cell r="B65" t="str">
            <v>ZAHL EQUIPMENT SERVICE,INC</v>
          </cell>
          <cell r="C65" t="str">
            <v>MANKATO</v>
          </cell>
          <cell r="D65" t="str">
            <v>MN</v>
          </cell>
          <cell r="E65">
            <v>0</v>
          </cell>
          <cell r="F65">
            <v>0</v>
          </cell>
          <cell r="G65">
            <v>3447.58</v>
          </cell>
          <cell r="H65">
            <v>0</v>
          </cell>
          <cell r="I65">
            <v>0</v>
          </cell>
          <cell r="J65">
            <v>4028.32</v>
          </cell>
          <cell r="K65">
            <v>0</v>
          </cell>
        </row>
      </sheetData>
      <sheetData sheetId="11">
        <row r="1">
          <cell r="A1" t="str">
            <v>Customer</v>
          </cell>
          <cell r="B1" t="str">
            <v>Name</v>
          </cell>
          <cell r="C1" t="str">
            <v>City</v>
          </cell>
          <cell r="D1" t="str">
            <v>State</v>
          </cell>
          <cell r="E1" t="str">
            <v>Curr Mo - RJM</v>
          </cell>
          <cell r="F1" t="str">
            <v>Curr YTD - RJM</v>
          </cell>
          <cell r="G1" t="str">
            <v>Last YTD - RJM</v>
          </cell>
          <cell r="H1" t="str">
            <v>YTD PCT Diff - RJM</v>
          </cell>
          <cell r="I1" t="str">
            <v>Runrate - RJM</v>
          </cell>
          <cell r="J1" t="str">
            <v>Last Yr Tot - RJM</v>
          </cell>
          <cell r="K1" t="str">
            <v>Runrate PCT Diff - RJM</v>
          </cell>
        </row>
        <row r="2">
          <cell r="A2" t="str">
            <v>104502</v>
          </cell>
          <cell r="B2" t="str">
            <v>3RD GENERATION, INC.</v>
          </cell>
          <cell r="C2" t="str">
            <v>GROSSE ISLE</v>
          </cell>
          <cell r="D2" t="str">
            <v>MI</v>
          </cell>
          <cell r="E2">
            <v>0</v>
          </cell>
          <cell r="F2">
            <v>0</v>
          </cell>
          <cell r="G2">
            <v>0</v>
          </cell>
          <cell r="H2">
            <v>0</v>
          </cell>
          <cell r="I2">
            <v>0</v>
          </cell>
          <cell r="J2">
            <v>0</v>
          </cell>
          <cell r="K2">
            <v>0</v>
          </cell>
        </row>
        <row r="3">
          <cell r="A3" t="str">
            <v>104505</v>
          </cell>
          <cell r="B3" t="str">
            <v>A &amp; A PUMP COMPANY</v>
          </cell>
          <cell r="C3" t="str">
            <v>SAN ANTONIO</v>
          </cell>
          <cell r="D3" t="str">
            <v>TX</v>
          </cell>
          <cell r="E3">
            <v>0</v>
          </cell>
          <cell r="F3">
            <v>10233.219999999999</v>
          </cell>
          <cell r="G3">
            <v>0</v>
          </cell>
          <cell r="H3">
            <v>100</v>
          </cell>
          <cell r="I3">
            <v>17542.66</v>
          </cell>
          <cell r="J3">
            <v>12609.66</v>
          </cell>
          <cell r="K3">
            <v>28</v>
          </cell>
        </row>
        <row r="4">
          <cell r="A4" t="str">
            <v>104505</v>
          </cell>
          <cell r="B4" t="str">
            <v>A &amp; A PUMP COMPANY</v>
          </cell>
          <cell r="C4" t="str">
            <v>SAN ANTONIO</v>
          </cell>
          <cell r="D4" t="str">
            <v>TX</v>
          </cell>
          <cell r="E4">
            <v>0</v>
          </cell>
          <cell r="F4">
            <v>0</v>
          </cell>
          <cell r="G4">
            <v>26600.89</v>
          </cell>
          <cell r="H4">
            <v>0</v>
          </cell>
          <cell r="I4">
            <v>0</v>
          </cell>
          <cell r="J4">
            <v>38111.57</v>
          </cell>
          <cell r="K4">
            <v>0</v>
          </cell>
        </row>
        <row r="5">
          <cell r="A5" t="str">
            <v>104504</v>
          </cell>
          <cell r="B5" t="str">
            <v>A &amp; A PUMP COMPANY, INC.</v>
          </cell>
          <cell r="C5" t="str">
            <v>HOUSTON</v>
          </cell>
          <cell r="D5" t="str">
            <v>TX</v>
          </cell>
          <cell r="E5">
            <v>0</v>
          </cell>
          <cell r="F5">
            <v>9232.51</v>
          </cell>
          <cell r="G5">
            <v>0</v>
          </cell>
          <cell r="H5">
            <v>100</v>
          </cell>
          <cell r="I5">
            <v>15827.16</v>
          </cell>
          <cell r="J5">
            <v>1813.72</v>
          </cell>
          <cell r="K5">
            <v>89</v>
          </cell>
        </row>
        <row r="6">
          <cell r="A6" t="str">
            <v>104504</v>
          </cell>
          <cell r="B6" t="str">
            <v>A &amp; A PUMP COMPANY, INC.</v>
          </cell>
          <cell r="C6" t="str">
            <v>HOUSTON</v>
          </cell>
          <cell r="D6" t="str">
            <v>TX</v>
          </cell>
          <cell r="E6">
            <v>0</v>
          </cell>
          <cell r="F6">
            <v>0</v>
          </cell>
          <cell r="G6">
            <v>6926.39</v>
          </cell>
          <cell r="H6">
            <v>0</v>
          </cell>
          <cell r="I6">
            <v>0</v>
          </cell>
          <cell r="J6">
            <v>8801.6299999999992</v>
          </cell>
          <cell r="K6">
            <v>0</v>
          </cell>
        </row>
        <row r="7">
          <cell r="A7" t="str">
            <v>104506</v>
          </cell>
          <cell r="B7" t="str">
            <v>A &amp; P EQUIPMENT COMPANY</v>
          </cell>
          <cell r="C7" t="str">
            <v>BIRMINGHAM</v>
          </cell>
          <cell r="D7" t="str">
            <v>AL</v>
          </cell>
          <cell r="E7">
            <v>0</v>
          </cell>
          <cell r="F7">
            <v>2815.81</v>
          </cell>
          <cell r="G7">
            <v>0</v>
          </cell>
          <cell r="H7">
            <v>100</v>
          </cell>
          <cell r="I7">
            <v>4827.1000000000004</v>
          </cell>
          <cell r="J7">
            <v>940.93</v>
          </cell>
          <cell r="K7">
            <v>81</v>
          </cell>
        </row>
        <row r="8">
          <cell r="A8" t="str">
            <v>104506</v>
          </cell>
          <cell r="B8" t="str">
            <v>A &amp; P EQUIPMENT COMPANY</v>
          </cell>
          <cell r="C8" t="str">
            <v>BIRMINGHAM</v>
          </cell>
          <cell r="D8" t="str">
            <v>AL</v>
          </cell>
          <cell r="E8">
            <v>0</v>
          </cell>
          <cell r="F8">
            <v>0</v>
          </cell>
          <cell r="G8">
            <v>2906.22</v>
          </cell>
          <cell r="H8">
            <v>0</v>
          </cell>
          <cell r="I8">
            <v>0</v>
          </cell>
          <cell r="J8">
            <v>5115.37</v>
          </cell>
          <cell r="K8">
            <v>0</v>
          </cell>
        </row>
        <row r="9">
          <cell r="A9" t="str">
            <v>104508</v>
          </cell>
          <cell r="B9" t="str">
            <v>A P S SERVICES, INC.</v>
          </cell>
          <cell r="C9" t="str">
            <v>PACIFIC</v>
          </cell>
          <cell r="D9" t="str">
            <v>WA</v>
          </cell>
          <cell r="E9">
            <v>0</v>
          </cell>
          <cell r="F9">
            <v>0</v>
          </cell>
          <cell r="G9">
            <v>13835.46</v>
          </cell>
          <cell r="H9">
            <v>0</v>
          </cell>
          <cell r="I9">
            <v>0</v>
          </cell>
          <cell r="J9">
            <v>13835.46</v>
          </cell>
          <cell r="K9">
            <v>0</v>
          </cell>
        </row>
        <row r="10">
          <cell r="A10" t="str">
            <v>104508</v>
          </cell>
          <cell r="B10" t="str">
            <v>A P S SERVICES, INC.</v>
          </cell>
          <cell r="C10" t="str">
            <v>PACIFIC</v>
          </cell>
          <cell r="D10" t="str">
            <v>WA</v>
          </cell>
          <cell r="E10">
            <v>0</v>
          </cell>
          <cell r="F10">
            <v>3851.95</v>
          </cell>
          <cell r="G10">
            <v>0</v>
          </cell>
          <cell r="H10">
            <v>100</v>
          </cell>
          <cell r="I10">
            <v>6603.34</v>
          </cell>
          <cell r="J10">
            <v>1712.62</v>
          </cell>
          <cell r="K10">
            <v>74</v>
          </cell>
        </row>
        <row r="11">
          <cell r="A11" t="str">
            <v>104510</v>
          </cell>
          <cell r="B11" t="str">
            <v>A-1 PUMP, INC.</v>
          </cell>
          <cell r="C11" t="str">
            <v>BRYAN</v>
          </cell>
          <cell r="D11" t="str">
            <v>TX</v>
          </cell>
          <cell r="E11">
            <v>0</v>
          </cell>
          <cell r="F11">
            <v>0</v>
          </cell>
          <cell r="G11">
            <v>8705.83</v>
          </cell>
          <cell r="H11">
            <v>0</v>
          </cell>
          <cell r="I11">
            <v>0</v>
          </cell>
          <cell r="J11">
            <v>8752.99</v>
          </cell>
          <cell r="K11">
            <v>0</v>
          </cell>
        </row>
        <row r="12">
          <cell r="A12" t="str">
            <v>104510</v>
          </cell>
          <cell r="B12" t="str">
            <v>A-1 PUMP, INC.</v>
          </cell>
          <cell r="C12" t="str">
            <v>BRYAN</v>
          </cell>
          <cell r="D12" t="str">
            <v>TX</v>
          </cell>
          <cell r="E12">
            <v>718.74</v>
          </cell>
          <cell r="F12">
            <v>14668.16</v>
          </cell>
          <cell r="G12">
            <v>0</v>
          </cell>
          <cell r="H12">
            <v>100</v>
          </cell>
          <cell r="I12">
            <v>26377.54</v>
          </cell>
          <cell r="J12">
            <v>11364.77</v>
          </cell>
          <cell r="K12">
            <v>57</v>
          </cell>
        </row>
        <row r="13">
          <cell r="A13" t="str">
            <v>105031</v>
          </cell>
          <cell r="B13" t="str">
            <v>ACTION ENTERPRISES</v>
          </cell>
          <cell r="C13" t="str">
            <v>MOUNT CLEMENS</v>
          </cell>
          <cell r="D13" t="str">
            <v>MI</v>
          </cell>
          <cell r="E13">
            <v>980.24</v>
          </cell>
          <cell r="F13">
            <v>3106.41</v>
          </cell>
          <cell r="G13">
            <v>0</v>
          </cell>
          <cell r="H13">
            <v>100</v>
          </cell>
          <cell r="I13">
            <v>7005.69</v>
          </cell>
          <cell r="J13">
            <v>4684.55</v>
          </cell>
          <cell r="K13">
            <v>33</v>
          </cell>
        </row>
        <row r="14">
          <cell r="A14" t="str">
            <v>105031</v>
          </cell>
          <cell r="B14" t="str">
            <v>ACTION ENTERPRISES</v>
          </cell>
          <cell r="C14" t="str">
            <v>MOUNT CLEMENS</v>
          </cell>
          <cell r="D14" t="str">
            <v>MI</v>
          </cell>
          <cell r="E14">
            <v>0</v>
          </cell>
          <cell r="F14">
            <v>0</v>
          </cell>
          <cell r="G14">
            <v>7450.46</v>
          </cell>
          <cell r="H14">
            <v>0</v>
          </cell>
          <cell r="I14">
            <v>0</v>
          </cell>
          <cell r="J14">
            <v>8464.06</v>
          </cell>
          <cell r="K14">
            <v>0</v>
          </cell>
        </row>
        <row r="15">
          <cell r="A15" t="str">
            <v>104514</v>
          </cell>
          <cell r="B15" t="str">
            <v>ADAMS &amp; FOGG OIL EQUIPMENT</v>
          </cell>
          <cell r="C15" t="str">
            <v>FALMOUTH</v>
          </cell>
          <cell r="D15" t="str">
            <v>ME</v>
          </cell>
          <cell r="E15">
            <v>0</v>
          </cell>
          <cell r="F15">
            <v>0</v>
          </cell>
          <cell r="G15">
            <v>2084.17</v>
          </cell>
          <cell r="H15">
            <v>0</v>
          </cell>
          <cell r="I15">
            <v>0</v>
          </cell>
          <cell r="J15">
            <v>2191.35</v>
          </cell>
          <cell r="K15">
            <v>0</v>
          </cell>
        </row>
        <row r="16">
          <cell r="A16" t="str">
            <v>104514</v>
          </cell>
          <cell r="B16" t="str">
            <v>ADAMS &amp; FOGG OIL EQUIPMENT</v>
          </cell>
          <cell r="C16" t="str">
            <v>FALMOUTH</v>
          </cell>
          <cell r="D16" t="str">
            <v>ME</v>
          </cell>
          <cell r="E16">
            <v>574.33000000000004</v>
          </cell>
          <cell r="F16">
            <v>2247.8000000000002</v>
          </cell>
          <cell r="G16">
            <v>0</v>
          </cell>
          <cell r="H16">
            <v>100</v>
          </cell>
          <cell r="I16">
            <v>4837.9399999999996</v>
          </cell>
          <cell r="J16">
            <v>2571.46</v>
          </cell>
          <cell r="K16">
            <v>47</v>
          </cell>
        </row>
        <row r="17">
          <cell r="A17" t="str">
            <v>104515</v>
          </cell>
          <cell r="B17" t="str">
            <v>ADAMS TANK &amp; LIFT, INC.</v>
          </cell>
          <cell r="C17" t="str">
            <v>PINELLAS PARK</v>
          </cell>
          <cell r="D17" t="str">
            <v>FL</v>
          </cell>
          <cell r="E17">
            <v>675.84</v>
          </cell>
          <cell r="F17">
            <v>29375.21</v>
          </cell>
          <cell r="G17">
            <v>0</v>
          </cell>
          <cell r="H17">
            <v>100</v>
          </cell>
          <cell r="I17">
            <v>51516.09</v>
          </cell>
          <cell r="J17">
            <v>21951.599999999999</v>
          </cell>
          <cell r="K17">
            <v>57</v>
          </cell>
        </row>
        <row r="18">
          <cell r="A18" t="str">
            <v>104515</v>
          </cell>
          <cell r="B18" t="str">
            <v>ADAMS TANK &amp; LIFT, INC.</v>
          </cell>
          <cell r="C18" t="str">
            <v>PINELLAS PARK</v>
          </cell>
          <cell r="D18" t="str">
            <v>FL</v>
          </cell>
          <cell r="E18">
            <v>0</v>
          </cell>
          <cell r="F18">
            <v>0</v>
          </cell>
          <cell r="G18">
            <v>56810.9</v>
          </cell>
          <cell r="H18">
            <v>0</v>
          </cell>
          <cell r="I18">
            <v>0</v>
          </cell>
          <cell r="J18">
            <v>57841.919999999998</v>
          </cell>
          <cell r="K18">
            <v>0</v>
          </cell>
        </row>
        <row r="19">
          <cell r="A19" t="str">
            <v>105036</v>
          </cell>
          <cell r="B19" t="str">
            <v>ADVANCED PETROLEUM SYSTEMS I</v>
          </cell>
          <cell r="C19" t="str">
            <v>MIAMI</v>
          </cell>
          <cell r="D19" t="str">
            <v>FL</v>
          </cell>
          <cell r="E19">
            <v>2289.36</v>
          </cell>
          <cell r="F19">
            <v>28834.33</v>
          </cell>
          <cell r="G19">
            <v>0</v>
          </cell>
          <cell r="H19">
            <v>100</v>
          </cell>
          <cell r="I19">
            <v>53354.9</v>
          </cell>
          <cell r="J19">
            <v>5509.04</v>
          </cell>
          <cell r="K19">
            <v>90</v>
          </cell>
        </row>
        <row r="20">
          <cell r="A20" t="str">
            <v>105036</v>
          </cell>
          <cell r="B20" t="str">
            <v>ADVANCED PETROLEUM SYSTEMS I</v>
          </cell>
          <cell r="C20" t="str">
            <v>MIAMI</v>
          </cell>
          <cell r="D20" t="str">
            <v>FL</v>
          </cell>
          <cell r="E20">
            <v>0</v>
          </cell>
          <cell r="F20">
            <v>0</v>
          </cell>
          <cell r="G20">
            <v>5666.18</v>
          </cell>
          <cell r="H20">
            <v>0</v>
          </cell>
          <cell r="I20">
            <v>0</v>
          </cell>
          <cell r="J20">
            <v>5762.78</v>
          </cell>
          <cell r="K20">
            <v>0</v>
          </cell>
        </row>
        <row r="21">
          <cell r="A21" t="str">
            <v>105040</v>
          </cell>
          <cell r="B21" t="str">
            <v>ALABAMA FUELING SYSTEMS, INC</v>
          </cell>
          <cell r="C21" t="str">
            <v>BIRMINGHAM</v>
          </cell>
          <cell r="D21" t="str">
            <v>AL</v>
          </cell>
          <cell r="E21">
            <v>0</v>
          </cell>
          <cell r="F21">
            <v>0</v>
          </cell>
          <cell r="G21">
            <v>4899.18</v>
          </cell>
          <cell r="H21">
            <v>0</v>
          </cell>
          <cell r="I21">
            <v>0</v>
          </cell>
          <cell r="J21">
            <v>4899.18</v>
          </cell>
          <cell r="K21">
            <v>0</v>
          </cell>
        </row>
        <row r="22">
          <cell r="A22" t="str">
            <v>104520</v>
          </cell>
          <cell r="B22" t="str">
            <v>ALFA-TRONICS</v>
          </cell>
          <cell r="C22" t="str">
            <v>BURLINGTON</v>
          </cell>
          <cell r="D22" t="str">
            <v>NJ</v>
          </cell>
          <cell r="E22">
            <v>0</v>
          </cell>
          <cell r="F22">
            <v>6815.74</v>
          </cell>
          <cell r="G22">
            <v>0</v>
          </cell>
          <cell r="H22">
            <v>100</v>
          </cell>
          <cell r="I22">
            <v>11684.13</v>
          </cell>
          <cell r="J22">
            <v>1332.54</v>
          </cell>
          <cell r="K22">
            <v>89</v>
          </cell>
        </row>
        <row r="23">
          <cell r="A23" t="str">
            <v>104520</v>
          </cell>
          <cell r="B23" t="str">
            <v>ALFA-TRONICS</v>
          </cell>
          <cell r="C23" t="str">
            <v>BURLINGTON</v>
          </cell>
          <cell r="D23" t="str">
            <v>NJ</v>
          </cell>
          <cell r="E23">
            <v>0</v>
          </cell>
          <cell r="F23">
            <v>0</v>
          </cell>
          <cell r="G23">
            <v>5378.96</v>
          </cell>
          <cell r="H23">
            <v>0</v>
          </cell>
          <cell r="I23">
            <v>0</v>
          </cell>
          <cell r="J23">
            <v>7186.5</v>
          </cell>
          <cell r="K23">
            <v>0</v>
          </cell>
        </row>
        <row r="24">
          <cell r="A24" t="str">
            <v>104521</v>
          </cell>
          <cell r="B24" t="str">
            <v>ALGER ELECTRIC, INC.</v>
          </cell>
          <cell r="C24" t="str">
            <v>PIKESVILLE</v>
          </cell>
          <cell r="D24" t="str">
            <v>MD</v>
          </cell>
          <cell r="E24">
            <v>0</v>
          </cell>
          <cell r="F24">
            <v>9116.58</v>
          </cell>
          <cell r="G24">
            <v>0</v>
          </cell>
          <cell r="H24">
            <v>100</v>
          </cell>
          <cell r="I24">
            <v>15628.42</v>
          </cell>
          <cell r="J24">
            <v>6236.4</v>
          </cell>
          <cell r="K24">
            <v>60</v>
          </cell>
        </row>
        <row r="25">
          <cell r="A25" t="str">
            <v>104521</v>
          </cell>
          <cell r="B25" t="str">
            <v>ALGER ELECTRIC, INC.</v>
          </cell>
          <cell r="C25" t="str">
            <v>PIKESVILLE</v>
          </cell>
          <cell r="D25" t="str">
            <v>MD</v>
          </cell>
          <cell r="E25">
            <v>0</v>
          </cell>
          <cell r="F25">
            <v>0</v>
          </cell>
          <cell r="G25">
            <v>11701.73</v>
          </cell>
          <cell r="H25">
            <v>0</v>
          </cell>
          <cell r="I25">
            <v>0</v>
          </cell>
          <cell r="J25">
            <v>11701.73</v>
          </cell>
          <cell r="K25">
            <v>0</v>
          </cell>
        </row>
        <row r="26">
          <cell r="A26" t="str">
            <v>105046</v>
          </cell>
          <cell r="B26" t="str">
            <v>ALLSTAR PETROLEUM EQUIPMENT</v>
          </cell>
          <cell r="C26" t="str">
            <v>FRESNO</v>
          </cell>
          <cell r="D26" t="str">
            <v>CA</v>
          </cell>
          <cell r="E26">
            <v>0</v>
          </cell>
          <cell r="F26">
            <v>0</v>
          </cell>
          <cell r="G26">
            <v>0</v>
          </cell>
          <cell r="H26">
            <v>0</v>
          </cell>
          <cell r="I26">
            <v>0</v>
          </cell>
          <cell r="J26">
            <v>0</v>
          </cell>
          <cell r="K26">
            <v>0</v>
          </cell>
        </row>
        <row r="27">
          <cell r="A27" t="str">
            <v>104527</v>
          </cell>
          <cell r="B27" t="str">
            <v>AMERICAN PETROLEUM EQUIPMENT</v>
          </cell>
          <cell r="C27" t="str">
            <v>BIRMINGHAM</v>
          </cell>
          <cell r="D27" t="str">
            <v>AL</v>
          </cell>
          <cell r="E27">
            <v>0</v>
          </cell>
          <cell r="F27">
            <v>0</v>
          </cell>
          <cell r="G27">
            <v>-2050.6799999999998</v>
          </cell>
          <cell r="H27">
            <v>0</v>
          </cell>
          <cell r="I27">
            <v>0</v>
          </cell>
          <cell r="J27">
            <v>-2050.6799999999998</v>
          </cell>
          <cell r="K27">
            <v>0</v>
          </cell>
        </row>
        <row r="28">
          <cell r="A28" t="str">
            <v>105052</v>
          </cell>
          <cell r="B28" t="str">
            <v>AMERICAN TANK &amp; INSTALLATION</v>
          </cell>
          <cell r="C28" t="str">
            <v>DEARBORN</v>
          </cell>
          <cell r="D28" t="str">
            <v>MI</v>
          </cell>
          <cell r="E28">
            <v>0</v>
          </cell>
          <cell r="F28">
            <v>0</v>
          </cell>
          <cell r="G28">
            <v>19979.09</v>
          </cell>
          <cell r="H28">
            <v>0</v>
          </cell>
          <cell r="I28">
            <v>0</v>
          </cell>
          <cell r="J28">
            <v>19979.09</v>
          </cell>
          <cell r="K28">
            <v>0</v>
          </cell>
        </row>
        <row r="29">
          <cell r="A29" t="str">
            <v>105052</v>
          </cell>
          <cell r="B29" t="str">
            <v>AMERICAN TANK &amp; INSTALLATION</v>
          </cell>
          <cell r="C29" t="str">
            <v>DEARBORN</v>
          </cell>
          <cell r="D29" t="str">
            <v>MI</v>
          </cell>
          <cell r="E29">
            <v>0</v>
          </cell>
          <cell r="F29">
            <v>17771.82</v>
          </cell>
          <cell r="G29">
            <v>0</v>
          </cell>
          <cell r="H29">
            <v>100</v>
          </cell>
          <cell r="I29">
            <v>30465.98</v>
          </cell>
          <cell r="J29">
            <v>24404.82</v>
          </cell>
          <cell r="K29">
            <v>20</v>
          </cell>
        </row>
        <row r="30">
          <cell r="A30" t="str">
            <v>104532</v>
          </cell>
          <cell r="B30" t="str">
            <v>AMPSCO SERVICE CORP.</v>
          </cell>
          <cell r="C30" t="str">
            <v>FOREST VIEW</v>
          </cell>
          <cell r="D30" t="str">
            <v>IL</v>
          </cell>
          <cell r="E30">
            <v>0</v>
          </cell>
          <cell r="F30">
            <v>0</v>
          </cell>
          <cell r="G30">
            <v>17090.88</v>
          </cell>
          <cell r="H30">
            <v>0</v>
          </cell>
          <cell r="I30">
            <v>0</v>
          </cell>
          <cell r="J30">
            <v>17174.88</v>
          </cell>
          <cell r="K30">
            <v>0</v>
          </cell>
        </row>
        <row r="31">
          <cell r="A31" t="str">
            <v>104532</v>
          </cell>
          <cell r="B31" t="str">
            <v>AMPSCO SERVICE CORP.</v>
          </cell>
          <cell r="C31" t="str">
            <v>FOREST VIEW</v>
          </cell>
          <cell r="D31" t="str">
            <v>IL</v>
          </cell>
          <cell r="E31">
            <v>0</v>
          </cell>
          <cell r="F31">
            <v>11401.87</v>
          </cell>
          <cell r="G31">
            <v>0</v>
          </cell>
          <cell r="H31">
            <v>100</v>
          </cell>
          <cell r="I31">
            <v>19546.060000000001</v>
          </cell>
          <cell r="J31">
            <v>2437.88</v>
          </cell>
          <cell r="K31">
            <v>88</v>
          </cell>
        </row>
        <row r="32">
          <cell r="A32" t="str">
            <v>105069</v>
          </cell>
          <cell r="B32" t="str">
            <v>ANCHORAGE WELL-PUMP SERVICE</v>
          </cell>
          <cell r="C32" t="str">
            <v>ANCHORAGE</v>
          </cell>
          <cell r="D32" t="str">
            <v>AK</v>
          </cell>
          <cell r="E32">
            <v>0</v>
          </cell>
          <cell r="F32">
            <v>0</v>
          </cell>
          <cell r="G32">
            <v>1513.25</v>
          </cell>
          <cell r="H32">
            <v>0</v>
          </cell>
          <cell r="I32">
            <v>0</v>
          </cell>
          <cell r="J32">
            <v>1513.25</v>
          </cell>
          <cell r="K32">
            <v>0</v>
          </cell>
        </row>
        <row r="33">
          <cell r="A33" t="str">
            <v>105069</v>
          </cell>
          <cell r="B33" t="str">
            <v>ANCHORAGE WELL-PUMP SERVICE</v>
          </cell>
          <cell r="C33" t="str">
            <v>ANCHORAGE</v>
          </cell>
          <cell r="D33" t="str">
            <v>AK</v>
          </cell>
          <cell r="E33">
            <v>0</v>
          </cell>
          <cell r="F33">
            <v>1304.73</v>
          </cell>
          <cell r="G33">
            <v>0</v>
          </cell>
          <cell r="H33">
            <v>100</v>
          </cell>
          <cell r="I33">
            <v>2236.6799999999998</v>
          </cell>
          <cell r="J33">
            <v>315.73</v>
          </cell>
          <cell r="K33">
            <v>86</v>
          </cell>
        </row>
        <row r="34">
          <cell r="A34" t="str">
            <v>105072</v>
          </cell>
          <cell r="B34" t="str">
            <v>APPLIED PETROLEUM TECH LTD</v>
          </cell>
          <cell r="C34" t="str">
            <v>CORPUS CHRISTI</v>
          </cell>
          <cell r="D34" t="str">
            <v>TX</v>
          </cell>
          <cell r="E34">
            <v>0</v>
          </cell>
          <cell r="F34">
            <v>0</v>
          </cell>
          <cell r="G34">
            <v>0</v>
          </cell>
          <cell r="H34">
            <v>0</v>
          </cell>
          <cell r="I34">
            <v>0</v>
          </cell>
          <cell r="J34">
            <v>0</v>
          </cell>
          <cell r="K34">
            <v>0</v>
          </cell>
        </row>
        <row r="35">
          <cell r="A35" t="str">
            <v>105075</v>
          </cell>
          <cell r="B35" t="str">
            <v>ARGENCE, M. O. &amp; SON</v>
          </cell>
          <cell r="C35" t="str">
            <v>HARAHAN</v>
          </cell>
          <cell r="D35" t="str">
            <v>LA</v>
          </cell>
          <cell r="E35">
            <v>0</v>
          </cell>
          <cell r="F35">
            <v>2301.2399999999998</v>
          </cell>
          <cell r="G35">
            <v>3704.4</v>
          </cell>
          <cell r="H35">
            <v>-61</v>
          </cell>
          <cell r="I35">
            <v>3944.98</v>
          </cell>
          <cell r="J35">
            <v>5329.28</v>
          </cell>
          <cell r="K35">
            <v>-35</v>
          </cell>
        </row>
        <row r="36">
          <cell r="A36" t="str">
            <v>104537</v>
          </cell>
          <cell r="B36" t="str">
            <v>ATLANTA PETROLEUM EQPT CO, I</v>
          </cell>
          <cell r="C36" t="str">
            <v>TUCKER</v>
          </cell>
          <cell r="D36" t="str">
            <v>GA</v>
          </cell>
          <cell r="E36">
            <v>3103.32</v>
          </cell>
          <cell r="F36">
            <v>22922.52</v>
          </cell>
          <cell r="G36">
            <v>0</v>
          </cell>
          <cell r="H36">
            <v>100</v>
          </cell>
          <cell r="I36">
            <v>44615.73</v>
          </cell>
          <cell r="J36">
            <v>22279.58</v>
          </cell>
          <cell r="K36">
            <v>50</v>
          </cell>
        </row>
        <row r="37">
          <cell r="A37" t="str">
            <v>104537</v>
          </cell>
          <cell r="B37" t="str">
            <v>ATLANTA PETROLEUM EQPT CO, I</v>
          </cell>
          <cell r="C37" t="str">
            <v>TUCKER</v>
          </cell>
          <cell r="D37" t="str">
            <v>GA</v>
          </cell>
          <cell r="E37">
            <v>0</v>
          </cell>
          <cell r="F37">
            <v>0</v>
          </cell>
          <cell r="G37">
            <v>51014.94</v>
          </cell>
          <cell r="H37">
            <v>0</v>
          </cell>
          <cell r="I37">
            <v>0</v>
          </cell>
          <cell r="J37">
            <v>56724.42</v>
          </cell>
          <cell r="K37">
            <v>0</v>
          </cell>
        </row>
        <row r="38">
          <cell r="A38" t="str">
            <v>105079</v>
          </cell>
          <cell r="B38" t="str">
            <v>ATLANTIC PETROLEUM EQUIPMENT</v>
          </cell>
          <cell r="C38" t="str">
            <v>GREENVILLE</v>
          </cell>
          <cell r="D38" t="str">
            <v>NC</v>
          </cell>
          <cell r="E38">
            <v>0</v>
          </cell>
          <cell r="F38">
            <v>0</v>
          </cell>
          <cell r="G38">
            <v>19696.11</v>
          </cell>
          <cell r="H38">
            <v>0</v>
          </cell>
          <cell r="I38">
            <v>0</v>
          </cell>
          <cell r="J38">
            <v>19696.11</v>
          </cell>
          <cell r="K38">
            <v>0</v>
          </cell>
        </row>
        <row r="39">
          <cell r="A39" t="str">
            <v>105079</v>
          </cell>
          <cell r="B39" t="str">
            <v>ATLANTIC PETROLEUM EQUIPMENT</v>
          </cell>
          <cell r="C39" t="str">
            <v>GREENVILLE</v>
          </cell>
          <cell r="D39" t="str">
            <v>NC</v>
          </cell>
          <cell r="E39">
            <v>0</v>
          </cell>
          <cell r="F39">
            <v>4291.9799999999996</v>
          </cell>
          <cell r="G39">
            <v>0</v>
          </cell>
          <cell r="H39">
            <v>100</v>
          </cell>
          <cell r="I39">
            <v>7357.68</v>
          </cell>
          <cell r="J39">
            <v>2090.5300000000002</v>
          </cell>
          <cell r="K39">
            <v>72</v>
          </cell>
        </row>
        <row r="40">
          <cell r="A40" t="str">
            <v>678060</v>
          </cell>
          <cell r="B40" t="str">
            <v>AUMILLER'S PET EQ INC</v>
          </cell>
          <cell r="C40" t="str">
            <v>LAKE CHARLES</v>
          </cell>
          <cell r="D40" t="str">
            <v>LA</v>
          </cell>
          <cell r="E40">
            <v>0</v>
          </cell>
          <cell r="F40">
            <v>0</v>
          </cell>
          <cell r="G40">
            <v>23454.76</v>
          </cell>
          <cell r="H40">
            <v>0</v>
          </cell>
          <cell r="I40">
            <v>0</v>
          </cell>
          <cell r="J40">
            <v>23621.52</v>
          </cell>
          <cell r="K40">
            <v>0</v>
          </cell>
        </row>
        <row r="41">
          <cell r="A41" t="str">
            <v>678060</v>
          </cell>
          <cell r="B41" t="str">
            <v>AUMILLER'S PET EQ INC</v>
          </cell>
          <cell r="C41" t="str">
            <v>LAKE CHARLES</v>
          </cell>
          <cell r="D41" t="str">
            <v>LA</v>
          </cell>
          <cell r="E41">
            <v>6976.14</v>
          </cell>
          <cell r="F41">
            <v>23761.919999999998</v>
          </cell>
          <cell r="G41">
            <v>0</v>
          </cell>
          <cell r="H41">
            <v>100</v>
          </cell>
          <cell r="I41">
            <v>52693.82</v>
          </cell>
          <cell r="J41">
            <v>12111.4</v>
          </cell>
          <cell r="K41">
            <v>77</v>
          </cell>
        </row>
        <row r="42">
          <cell r="A42" t="str">
            <v>104539</v>
          </cell>
          <cell r="B42" t="str">
            <v>AUS-TEX SERV STAT EQPT, INC.</v>
          </cell>
          <cell r="C42" t="str">
            <v>AUSTIN</v>
          </cell>
          <cell r="D42" t="str">
            <v>TX</v>
          </cell>
          <cell r="E42">
            <v>0</v>
          </cell>
          <cell r="F42">
            <v>0</v>
          </cell>
          <cell r="G42">
            <v>22486.65</v>
          </cell>
          <cell r="H42">
            <v>0</v>
          </cell>
          <cell r="I42">
            <v>0</v>
          </cell>
          <cell r="J42">
            <v>22517.67</v>
          </cell>
          <cell r="K42">
            <v>0</v>
          </cell>
        </row>
        <row r="43">
          <cell r="A43" t="str">
            <v>104539</v>
          </cell>
          <cell r="B43" t="str">
            <v>AUS-TEX SERV STAT EQPT, INC.</v>
          </cell>
          <cell r="C43" t="str">
            <v>AUSTIN</v>
          </cell>
          <cell r="D43" t="str">
            <v>TX</v>
          </cell>
          <cell r="E43">
            <v>-189</v>
          </cell>
          <cell r="F43">
            <v>19035.310000000001</v>
          </cell>
          <cell r="G43">
            <v>0</v>
          </cell>
          <cell r="H43">
            <v>100</v>
          </cell>
          <cell r="I43">
            <v>32307.96</v>
          </cell>
          <cell r="J43">
            <v>4245.12</v>
          </cell>
          <cell r="K43">
            <v>87</v>
          </cell>
        </row>
        <row r="44">
          <cell r="A44" t="str">
            <v>104540</v>
          </cell>
          <cell r="B44" t="str">
            <v>B &amp; B EQUIPMENT, INC.</v>
          </cell>
          <cell r="C44" t="str">
            <v>SOUTH BEND</v>
          </cell>
          <cell r="D44" t="str">
            <v>IN</v>
          </cell>
          <cell r="E44">
            <v>0</v>
          </cell>
          <cell r="F44">
            <v>1478.47</v>
          </cell>
          <cell r="G44">
            <v>0</v>
          </cell>
          <cell r="H44">
            <v>100</v>
          </cell>
          <cell r="I44">
            <v>2534.52</v>
          </cell>
          <cell r="J44">
            <v>597.52</v>
          </cell>
          <cell r="K44">
            <v>76</v>
          </cell>
        </row>
        <row r="45">
          <cell r="A45" t="str">
            <v>104540</v>
          </cell>
          <cell r="B45" t="str">
            <v>B &amp; B EQUIPMENT, INC.</v>
          </cell>
          <cell r="C45" t="str">
            <v>SOUTH BEND</v>
          </cell>
          <cell r="D45" t="str">
            <v>IN</v>
          </cell>
          <cell r="E45">
            <v>0</v>
          </cell>
          <cell r="F45">
            <v>0</v>
          </cell>
          <cell r="G45">
            <v>1790.23</v>
          </cell>
          <cell r="H45">
            <v>0</v>
          </cell>
          <cell r="I45">
            <v>0</v>
          </cell>
          <cell r="J45">
            <v>1790.23</v>
          </cell>
          <cell r="K45">
            <v>0</v>
          </cell>
        </row>
        <row r="46">
          <cell r="A46" t="str">
            <v>104541</v>
          </cell>
          <cell r="B46" t="str">
            <v>B &amp; D PUMP, INC.</v>
          </cell>
          <cell r="C46" t="str">
            <v>DULUTH</v>
          </cell>
          <cell r="D46" t="str">
            <v>MN</v>
          </cell>
          <cell r="E46">
            <v>0</v>
          </cell>
          <cell r="F46">
            <v>0</v>
          </cell>
          <cell r="G46">
            <v>4825.62</v>
          </cell>
          <cell r="H46">
            <v>0</v>
          </cell>
          <cell r="I46">
            <v>0</v>
          </cell>
          <cell r="J46">
            <v>4825.62</v>
          </cell>
          <cell r="K46">
            <v>0</v>
          </cell>
        </row>
        <row r="47">
          <cell r="A47" t="str">
            <v>104541</v>
          </cell>
          <cell r="B47" t="str">
            <v>B &amp; D PUMP, INC.</v>
          </cell>
          <cell r="C47" t="str">
            <v>DULUTH</v>
          </cell>
          <cell r="D47" t="str">
            <v>MN</v>
          </cell>
          <cell r="E47">
            <v>2088.7199999999998</v>
          </cell>
          <cell r="F47">
            <v>6195.25</v>
          </cell>
          <cell r="G47">
            <v>0</v>
          </cell>
          <cell r="H47">
            <v>100</v>
          </cell>
          <cell r="I47">
            <v>14201.09</v>
          </cell>
          <cell r="J47">
            <v>2430.8000000000002</v>
          </cell>
          <cell r="K47">
            <v>83</v>
          </cell>
        </row>
        <row r="48">
          <cell r="A48" t="str">
            <v>104542</v>
          </cell>
          <cell r="B48" t="str">
            <v>B &amp; E EQUIPMENT COMPANY</v>
          </cell>
          <cell r="C48" t="str">
            <v>COLUMBUS</v>
          </cell>
          <cell r="D48" t="str">
            <v>MS</v>
          </cell>
          <cell r="E48">
            <v>2518.6</v>
          </cell>
          <cell r="F48">
            <v>1474.16</v>
          </cell>
          <cell r="G48">
            <v>0</v>
          </cell>
          <cell r="H48">
            <v>100</v>
          </cell>
          <cell r="I48">
            <v>6844.73</v>
          </cell>
          <cell r="J48">
            <v>0</v>
          </cell>
          <cell r="K48">
            <v>100</v>
          </cell>
        </row>
        <row r="49">
          <cell r="A49" t="str">
            <v>104542</v>
          </cell>
          <cell r="B49" t="str">
            <v>B &amp; E EQUIPMENT COMPANY</v>
          </cell>
          <cell r="C49" t="str">
            <v>COLUMBUS</v>
          </cell>
          <cell r="D49" t="str">
            <v>MS</v>
          </cell>
          <cell r="E49">
            <v>0</v>
          </cell>
          <cell r="F49">
            <v>0</v>
          </cell>
          <cell r="G49">
            <v>6670.28</v>
          </cell>
          <cell r="H49">
            <v>0</v>
          </cell>
          <cell r="I49">
            <v>0</v>
          </cell>
          <cell r="J49">
            <v>6670.28</v>
          </cell>
          <cell r="K49">
            <v>0</v>
          </cell>
        </row>
        <row r="50">
          <cell r="A50" t="str">
            <v>105086</v>
          </cell>
          <cell r="B50" t="str">
            <v>B &amp; F MAINTENANCE, INC.</v>
          </cell>
          <cell r="C50" t="str">
            <v>HOUSTON</v>
          </cell>
          <cell r="D50" t="str">
            <v>TX</v>
          </cell>
          <cell r="E50">
            <v>0</v>
          </cell>
          <cell r="F50">
            <v>11052.69</v>
          </cell>
          <cell r="G50">
            <v>15329.84</v>
          </cell>
          <cell r="H50">
            <v>-39</v>
          </cell>
          <cell r="I50">
            <v>18947.47</v>
          </cell>
          <cell r="J50">
            <v>25314.28</v>
          </cell>
          <cell r="K50">
            <v>-34</v>
          </cell>
        </row>
        <row r="51">
          <cell r="A51" t="str">
            <v>105087</v>
          </cell>
          <cell r="B51" t="str">
            <v>B &amp; H PETROLEUM EQUIPMENT CO</v>
          </cell>
          <cell r="C51" t="str">
            <v>MANKATO</v>
          </cell>
          <cell r="D51" t="str">
            <v>MN</v>
          </cell>
          <cell r="E51">
            <v>0</v>
          </cell>
          <cell r="F51">
            <v>0</v>
          </cell>
          <cell r="G51">
            <v>1288.3800000000001</v>
          </cell>
          <cell r="H51">
            <v>0</v>
          </cell>
          <cell r="I51">
            <v>0</v>
          </cell>
          <cell r="J51">
            <v>2461.58</v>
          </cell>
          <cell r="K51">
            <v>0</v>
          </cell>
        </row>
        <row r="52">
          <cell r="A52" t="str">
            <v>105087</v>
          </cell>
          <cell r="B52" t="str">
            <v>B &amp; H PETROLEUM EQUIPMENT CO</v>
          </cell>
          <cell r="C52" t="str">
            <v>MANKATO</v>
          </cell>
          <cell r="D52" t="str">
            <v>MN</v>
          </cell>
          <cell r="E52">
            <v>2010.71</v>
          </cell>
          <cell r="F52">
            <v>2757.36</v>
          </cell>
          <cell r="G52">
            <v>0</v>
          </cell>
          <cell r="H52">
            <v>100</v>
          </cell>
          <cell r="I52">
            <v>8173.83</v>
          </cell>
          <cell r="J52">
            <v>1156.49</v>
          </cell>
          <cell r="K52">
            <v>86</v>
          </cell>
        </row>
        <row r="53">
          <cell r="A53" t="str">
            <v>104543</v>
          </cell>
          <cell r="B53" t="str">
            <v>B &amp; J EQUIPMENT SALES</v>
          </cell>
          <cell r="C53" t="str">
            <v>LONGVIEW</v>
          </cell>
          <cell r="D53" t="str">
            <v>TX</v>
          </cell>
          <cell r="E53">
            <v>0</v>
          </cell>
          <cell r="F53">
            <v>30262.13</v>
          </cell>
          <cell r="G53">
            <v>0</v>
          </cell>
          <cell r="H53">
            <v>100</v>
          </cell>
          <cell r="I53">
            <v>51877.94</v>
          </cell>
          <cell r="J53">
            <v>12151.43</v>
          </cell>
          <cell r="K53">
            <v>77</v>
          </cell>
        </row>
        <row r="54">
          <cell r="A54" t="str">
            <v>104543</v>
          </cell>
          <cell r="B54" t="str">
            <v>B &amp; J EQUIPMENT SALES</v>
          </cell>
          <cell r="C54" t="str">
            <v>LONGVIEW</v>
          </cell>
          <cell r="D54" t="str">
            <v>TX</v>
          </cell>
          <cell r="E54">
            <v>0</v>
          </cell>
          <cell r="F54">
            <v>0</v>
          </cell>
          <cell r="G54">
            <v>29306.14</v>
          </cell>
          <cell r="H54">
            <v>0</v>
          </cell>
          <cell r="I54">
            <v>0</v>
          </cell>
          <cell r="J54">
            <v>36336.559999999998</v>
          </cell>
          <cell r="K54">
            <v>0</v>
          </cell>
        </row>
        <row r="55">
          <cell r="A55" t="str">
            <v>104544</v>
          </cell>
          <cell r="B55" t="str">
            <v>B &amp; K EQUIPMENT</v>
          </cell>
          <cell r="C55" t="str">
            <v>LANSING</v>
          </cell>
          <cell r="D55" t="str">
            <v>IL</v>
          </cell>
          <cell r="E55">
            <v>1154.7</v>
          </cell>
          <cell r="F55">
            <v>8137.1</v>
          </cell>
          <cell r="G55">
            <v>0</v>
          </cell>
          <cell r="H55">
            <v>100</v>
          </cell>
          <cell r="I55">
            <v>15928.8</v>
          </cell>
          <cell r="J55">
            <v>17495.75</v>
          </cell>
          <cell r="K55">
            <v>-10</v>
          </cell>
        </row>
        <row r="56">
          <cell r="A56" t="str">
            <v>104544</v>
          </cell>
          <cell r="B56" t="str">
            <v>B &amp; K EQUIPMENT</v>
          </cell>
          <cell r="C56" t="str">
            <v>LANSING</v>
          </cell>
          <cell r="D56" t="str">
            <v>IL</v>
          </cell>
          <cell r="E56">
            <v>0</v>
          </cell>
          <cell r="F56">
            <v>0</v>
          </cell>
          <cell r="G56">
            <v>17842.849999999999</v>
          </cell>
          <cell r="H56">
            <v>0</v>
          </cell>
          <cell r="I56">
            <v>0</v>
          </cell>
          <cell r="J56">
            <v>20006.09</v>
          </cell>
          <cell r="K56">
            <v>0</v>
          </cell>
        </row>
        <row r="57">
          <cell r="A57" t="str">
            <v>105088</v>
          </cell>
          <cell r="B57" t="str">
            <v>B &amp; T SALES &amp; SERVICE</v>
          </cell>
          <cell r="C57" t="str">
            <v>RENO</v>
          </cell>
          <cell r="D57" t="str">
            <v>NV</v>
          </cell>
          <cell r="E57">
            <v>564.20000000000005</v>
          </cell>
          <cell r="F57">
            <v>2624.3</v>
          </cell>
          <cell r="G57">
            <v>0</v>
          </cell>
          <cell r="H57">
            <v>100</v>
          </cell>
          <cell r="I57">
            <v>5466</v>
          </cell>
          <cell r="J57">
            <v>1516.12</v>
          </cell>
          <cell r="K57">
            <v>72</v>
          </cell>
        </row>
        <row r="58">
          <cell r="A58" t="str">
            <v>105088</v>
          </cell>
          <cell r="B58" t="str">
            <v>B &amp; T SALES &amp; SERVICE</v>
          </cell>
          <cell r="C58" t="str">
            <v>RENO</v>
          </cell>
          <cell r="D58" t="str">
            <v>NV</v>
          </cell>
          <cell r="E58">
            <v>0</v>
          </cell>
          <cell r="F58">
            <v>0</v>
          </cell>
          <cell r="G58">
            <v>4258.72</v>
          </cell>
          <cell r="H58">
            <v>0</v>
          </cell>
          <cell r="I58">
            <v>0</v>
          </cell>
          <cell r="J58">
            <v>4258.72</v>
          </cell>
          <cell r="K58">
            <v>0</v>
          </cell>
        </row>
        <row r="59">
          <cell r="A59" t="str">
            <v>105089</v>
          </cell>
          <cell r="B59" t="str">
            <v>B &amp; T SERVICE STATION CONTR</v>
          </cell>
          <cell r="C59" t="str">
            <v>ARROYO GRANDE</v>
          </cell>
          <cell r="D59" t="str">
            <v>CA</v>
          </cell>
          <cell r="E59">
            <v>0</v>
          </cell>
          <cell r="F59">
            <v>0</v>
          </cell>
          <cell r="G59">
            <v>0</v>
          </cell>
          <cell r="H59">
            <v>0</v>
          </cell>
          <cell r="I59">
            <v>0</v>
          </cell>
          <cell r="J59">
            <v>38.090000000000003</v>
          </cell>
          <cell r="K59">
            <v>0</v>
          </cell>
        </row>
        <row r="60">
          <cell r="A60" t="str">
            <v>104550</v>
          </cell>
          <cell r="B60" t="str">
            <v>BAILEY'S PUMP SERVICE</v>
          </cell>
          <cell r="C60" t="str">
            <v>WICHITA FALLS</v>
          </cell>
          <cell r="D60" t="str">
            <v>TX</v>
          </cell>
          <cell r="E60">
            <v>0</v>
          </cell>
          <cell r="F60">
            <v>4669.0200000000004</v>
          </cell>
          <cell r="G60">
            <v>5356.9</v>
          </cell>
          <cell r="H60">
            <v>-15</v>
          </cell>
          <cell r="I60">
            <v>8004.03</v>
          </cell>
          <cell r="J60">
            <v>9092.91</v>
          </cell>
          <cell r="K60">
            <v>-14</v>
          </cell>
        </row>
        <row r="61">
          <cell r="A61" t="str">
            <v>104551</v>
          </cell>
          <cell r="B61" t="str">
            <v>BAIRD PETROLEUM EQUIPMENT CO</v>
          </cell>
          <cell r="C61" t="str">
            <v>RICHMOND</v>
          </cell>
          <cell r="D61" t="str">
            <v>VA</v>
          </cell>
          <cell r="E61">
            <v>0</v>
          </cell>
          <cell r="F61">
            <v>0</v>
          </cell>
          <cell r="G61">
            <v>49831.25</v>
          </cell>
          <cell r="H61">
            <v>0</v>
          </cell>
          <cell r="I61">
            <v>0</v>
          </cell>
          <cell r="J61">
            <v>57084.67</v>
          </cell>
          <cell r="K61">
            <v>0</v>
          </cell>
        </row>
        <row r="62">
          <cell r="A62" t="str">
            <v>104551</v>
          </cell>
          <cell r="B62" t="str">
            <v>BAIRD PETROLEUM EQUIPMENT CO</v>
          </cell>
          <cell r="C62" t="str">
            <v>RICHMOND</v>
          </cell>
          <cell r="D62" t="str">
            <v>VA</v>
          </cell>
          <cell r="E62">
            <v>5449.46</v>
          </cell>
          <cell r="F62">
            <v>35156.81</v>
          </cell>
          <cell r="G62">
            <v>0</v>
          </cell>
          <cell r="H62">
            <v>100</v>
          </cell>
          <cell r="I62">
            <v>69610.75</v>
          </cell>
          <cell r="J62">
            <v>17043.990000000002</v>
          </cell>
          <cell r="K62">
            <v>76</v>
          </cell>
        </row>
        <row r="63">
          <cell r="A63" t="str">
            <v>105092</v>
          </cell>
          <cell r="B63" t="str">
            <v>BAJA PUMP USA, INC.</v>
          </cell>
          <cell r="C63" t="str">
            <v>CHULA VISTA</v>
          </cell>
          <cell r="D63" t="str">
            <v>CA</v>
          </cell>
          <cell r="E63">
            <v>0</v>
          </cell>
          <cell r="F63">
            <v>0</v>
          </cell>
          <cell r="G63">
            <v>6521.46</v>
          </cell>
          <cell r="H63">
            <v>0</v>
          </cell>
          <cell r="I63">
            <v>0</v>
          </cell>
          <cell r="J63">
            <v>6521.46</v>
          </cell>
          <cell r="K63">
            <v>0</v>
          </cell>
        </row>
        <row r="64">
          <cell r="A64" t="str">
            <v>105092</v>
          </cell>
          <cell r="B64" t="str">
            <v>BAJA PUMP USA, INC.</v>
          </cell>
          <cell r="C64" t="str">
            <v>CHULA VISTA</v>
          </cell>
          <cell r="D64" t="str">
            <v>CA</v>
          </cell>
          <cell r="E64">
            <v>0</v>
          </cell>
          <cell r="F64">
            <v>4378.4399999999996</v>
          </cell>
          <cell r="G64">
            <v>0</v>
          </cell>
          <cell r="H64">
            <v>100</v>
          </cell>
          <cell r="I64">
            <v>7505.9</v>
          </cell>
          <cell r="J64">
            <v>4157.58</v>
          </cell>
          <cell r="K64">
            <v>45</v>
          </cell>
        </row>
        <row r="65">
          <cell r="A65" t="str">
            <v>104553</v>
          </cell>
          <cell r="B65" t="str">
            <v>BANKS &amp; CO.</v>
          </cell>
          <cell r="C65" t="str">
            <v>FRESNO</v>
          </cell>
          <cell r="D65" t="str">
            <v>CA</v>
          </cell>
          <cell r="E65">
            <v>4827.24</v>
          </cell>
          <cell r="F65">
            <v>17162.919999999998</v>
          </cell>
          <cell r="G65">
            <v>0</v>
          </cell>
          <cell r="H65">
            <v>100</v>
          </cell>
          <cell r="I65">
            <v>37697.42</v>
          </cell>
          <cell r="J65">
            <v>8102.19</v>
          </cell>
          <cell r="K65">
            <v>79</v>
          </cell>
        </row>
        <row r="66">
          <cell r="A66" t="str">
            <v>104553</v>
          </cell>
          <cell r="B66" t="str">
            <v>BANKS &amp; CO.</v>
          </cell>
          <cell r="C66" t="str">
            <v>FRESNO</v>
          </cell>
          <cell r="D66" t="str">
            <v>CA</v>
          </cell>
          <cell r="E66">
            <v>0</v>
          </cell>
          <cell r="F66">
            <v>0</v>
          </cell>
          <cell r="G66">
            <v>11540.98</v>
          </cell>
          <cell r="H66">
            <v>0</v>
          </cell>
          <cell r="I66">
            <v>0</v>
          </cell>
          <cell r="J66">
            <v>12785.08</v>
          </cell>
          <cell r="K66">
            <v>0</v>
          </cell>
        </row>
        <row r="67">
          <cell r="A67" t="str">
            <v>104555</v>
          </cell>
          <cell r="B67" t="str">
            <v>BARBEE PETROLEUM EQUIPMENT</v>
          </cell>
          <cell r="C67" t="str">
            <v>TIFTON</v>
          </cell>
          <cell r="D67" t="str">
            <v>GA</v>
          </cell>
          <cell r="E67">
            <v>0</v>
          </cell>
          <cell r="F67">
            <v>5062.8100000000004</v>
          </cell>
          <cell r="G67">
            <v>0</v>
          </cell>
          <cell r="H67">
            <v>100</v>
          </cell>
          <cell r="I67">
            <v>8679.1</v>
          </cell>
          <cell r="J67">
            <v>10329.709999999999</v>
          </cell>
          <cell r="K67">
            <v>-19</v>
          </cell>
        </row>
        <row r="68">
          <cell r="A68" t="str">
            <v>104555</v>
          </cell>
          <cell r="B68" t="str">
            <v>BARBEE PETROLEUM EQUIPMENT</v>
          </cell>
          <cell r="C68" t="str">
            <v>TIFTON</v>
          </cell>
          <cell r="D68" t="str">
            <v>GA</v>
          </cell>
          <cell r="E68">
            <v>0</v>
          </cell>
          <cell r="F68">
            <v>0</v>
          </cell>
          <cell r="G68">
            <v>12420.37</v>
          </cell>
          <cell r="H68">
            <v>0</v>
          </cell>
          <cell r="I68">
            <v>0</v>
          </cell>
          <cell r="J68">
            <v>16726.57</v>
          </cell>
          <cell r="K68">
            <v>0</v>
          </cell>
        </row>
        <row r="69">
          <cell r="A69" t="str">
            <v>105093</v>
          </cell>
          <cell r="B69" t="str">
            <v>BARLO EQUIPMENT COMPANY</v>
          </cell>
          <cell r="C69" t="str">
            <v>HICKSVILLE</v>
          </cell>
          <cell r="D69" t="str">
            <v>NY</v>
          </cell>
          <cell r="E69">
            <v>237.42</v>
          </cell>
          <cell r="F69">
            <v>335.94</v>
          </cell>
          <cell r="G69">
            <v>0</v>
          </cell>
          <cell r="H69">
            <v>100</v>
          </cell>
          <cell r="I69">
            <v>982.9</v>
          </cell>
          <cell r="J69">
            <v>0</v>
          </cell>
          <cell r="K69">
            <v>100</v>
          </cell>
        </row>
        <row r="70">
          <cell r="A70" t="str">
            <v>105093</v>
          </cell>
          <cell r="B70" t="str">
            <v>BARLO EQUIPMENT COMPANY</v>
          </cell>
          <cell r="C70" t="str">
            <v>HICKSVILLE</v>
          </cell>
          <cell r="D70" t="str">
            <v>NY</v>
          </cell>
          <cell r="E70">
            <v>0</v>
          </cell>
          <cell r="F70">
            <v>0</v>
          </cell>
          <cell r="G70">
            <v>-39.799999999999997</v>
          </cell>
          <cell r="H70">
            <v>0</v>
          </cell>
          <cell r="I70">
            <v>0</v>
          </cell>
          <cell r="J70">
            <v>-39.799999999999997</v>
          </cell>
          <cell r="K70">
            <v>0</v>
          </cell>
        </row>
        <row r="71">
          <cell r="A71" t="str">
            <v>105094</v>
          </cell>
          <cell r="B71" t="str">
            <v>BAYARD PUMP &amp; TANK</v>
          </cell>
          <cell r="C71" t="str">
            <v>BRISTOL</v>
          </cell>
          <cell r="D71" t="str">
            <v>PA</v>
          </cell>
          <cell r="E71">
            <v>0</v>
          </cell>
          <cell r="F71">
            <v>0</v>
          </cell>
          <cell r="G71">
            <v>16114.52</v>
          </cell>
          <cell r="H71">
            <v>0</v>
          </cell>
          <cell r="I71">
            <v>0</v>
          </cell>
          <cell r="J71">
            <v>16114.52</v>
          </cell>
          <cell r="K71">
            <v>0</v>
          </cell>
        </row>
        <row r="72">
          <cell r="A72" t="str">
            <v>105094</v>
          </cell>
          <cell r="B72" t="str">
            <v>BAYARD PUMP &amp; TANK</v>
          </cell>
          <cell r="C72" t="str">
            <v>BRISTOL</v>
          </cell>
          <cell r="D72" t="str">
            <v>PA</v>
          </cell>
          <cell r="E72">
            <v>3524.16</v>
          </cell>
          <cell r="F72">
            <v>3885.53</v>
          </cell>
          <cell r="G72">
            <v>0</v>
          </cell>
          <cell r="H72">
            <v>100</v>
          </cell>
          <cell r="I72">
            <v>12702.33</v>
          </cell>
          <cell r="J72">
            <v>9476.25</v>
          </cell>
          <cell r="K72">
            <v>25</v>
          </cell>
        </row>
        <row r="73">
          <cell r="A73" t="str">
            <v>104560</v>
          </cell>
          <cell r="B73" t="str">
            <v>BELCOR, INC.</v>
          </cell>
          <cell r="C73" t="str">
            <v>LISBON</v>
          </cell>
          <cell r="D73" t="str">
            <v>MD</v>
          </cell>
          <cell r="E73">
            <v>0</v>
          </cell>
          <cell r="F73">
            <v>5557.2</v>
          </cell>
          <cell r="G73">
            <v>0</v>
          </cell>
          <cell r="H73">
            <v>100</v>
          </cell>
          <cell r="I73">
            <v>9526.6299999999992</v>
          </cell>
          <cell r="J73">
            <v>11108.88</v>
          </cell>
          <cell r="K73">
            <v>-17</v>
          </cell>
        </row>
        <row r="74">
          <cell r="A74" t="str">
            <v>104560</v>
          </cell>
          <cell r="B74" t="str">
            <v>BELCOR, INC.</v>
          </cell>
          <cell r="C74" t="str">
            <v>LISBON</v>
          </cell>
          <cell r="D74" t="str">
            <v>MD</v>
          </cell>
          <cell r="E74">
            <v>0</v>
          </cell>
          <cell r="F74">
            <v>0</v>
          </cell>
          <cell r="G74">
            <v>9049.8799999999992</v>
          </cell>
          <cell r="H74">
            <v>0</v>
          </cell>
          <cell r="I74">
            <v>0</v>
          </cell>
          <cell r="J74">
            <v>10640.48</v>
          </cell>
          <cell r="K74">
            <v>0</v>
          </cell>
        </row>
        <row r="75">
          <cell r="A75" t="str">
            <v>105102</v>
          </cell>
          <cell r="B75" t="str">
            <v>BENNETT PETROLEUM SERVICE, I</v>
          </cell>
          <cell r="C75" t="str">
            <v>SAUK RAPIDS</v>
          </cell>
          <cell r="D75" t="str">
            <v>MN</v>
          </cell>
          <cell r="E75">
            <v>429.1</v>
          </cell>
          <cell r="F75">
            <v>808.56</v>
          </cell>
          <cell r="G75">
            <v>0</v>
          </cell>
          <cell r="H75">
            <v>100</v>
          </cell>
          <cell r="I75">
            <v>2121.6999999999998</v>
          </cell>
          <cell r="J75">
            <v>466.2</v>
          </cell>
          <cell r="K75">
            <v>78</v>
          </cell>
        </row>
        <row r="76">
          <cell r="A76" t="str">
            <v>105102</v>
          </cell>
          <cell r="B76" t="str">
            <v>BENNETT PETROLEUM SERVICE, I</v>
          </cell>
          <cell r="C76" t="str">
            <v>SAUK RAPIDS</v>
          </cell>
          <cell r="D76" t="str">
            <v>MN</v>
          </cell>
          <cell r="E76">
            <v>0</v>
          </cell>
          <cell r="F76">
            <v>0</v>
          </cell>
          <cell r="G76">
            <v>2355.83</v>
          </cell>
          <cell r="H76">
            <v>0</v>
          </cell>
          <cell r="I76">
            <v>0</v>
          </cell>
          <cell r="J76">
            <v>2666.63</v>
          </cell>
          <cell r="K76">
            <v>0</v>
          </cell>
        </row>
        <row r="77">
          <cell r="A77" t="str">
            <v>105105</v>
          </cell>
          <cell r="B77" t="str">
            <v>BEST PETROLEUM SERVICES</v>
          </cell>
          <cell r="C77" t="str">
            <v>LAS VEGAS</v>
          </cell>
          <cell r="D77" t="str">
            <v>NV</v>
          </cell>
          <cell r="E77">
            <v>0</v>
          </cell>
          <cell r="F77">
            <v>0</v>
          </cell>
          <cell r="G77">
            <v>-344.7</v>
          </cell>
          <cell r="H77">
            <v>0</v>
          </cell>
          <cell r="I77">
            <v>0</v>
          </cell>
          <cell r="J77">
            <v>-824.7</v>
          </cell>
          <cell r="K77">
            <v>0</v>
          </cell>
        </row>
        <row r="78">
          <cell r="A78" t="str">
            <v>105105</v>
          </cell>
          <cell r="B78" t="str">
            <v>BEST PETROLEUM SERVICES</v>
          </cell>
          <cell r="C78" t="str">
            <v>LAS VEGAS</v>
          </cell>
          <cell r="D78" t="str">
            <v>NV</v>
          </cell>
          <cell r="E78">
            <v>0</v>
          </cell>
          <cell r="F78">
            <v>0</v>
          </cell>
          <cell r="G78">
            <v>0</v>
          </cell>
          <cell r="H78">
            <v>0</v>
          </cell>
          <cell r="I78">
            <v>0</v>
          </cell>
          <cell r="J78">
            <v>1719.1</v>
          </cell>
          <cell r="K78">
            <v>0</v>
          </cell>
        </row>
        <row r="79">
          <cell r="A79" t="str">
            <v>104563</v>
          </cell>
          <cell r="B79" t="str">
            <v>BIERMANN ELECTRICAL &amp; PETRO</v>
          </cell>
          <cell r="C79" t="str">
            <v>CHICOPEE</v>
          </cell>
          <cell r="D79" t="str">
            <v>MA</v>
          </cell>
          <cell r="E79">
            <v>1838.76</v>
          </cell>
          <cell r="F79">
            <v>16670.400000000001</v>
          </cell>
          <cell r="G79">
            <v>0</v>
          </cell>
          <cell r="H79">
            <v>100</v>
          </cell>
          <cell r="I79">
            <v>31729.99</v>
          </cell>
          <cell r="J79">
            <v>7179.78</v>
          </cell>
          <cell r="K79">
            <v>77</v>
          </cell>
        </row>
        <row r="80">
          <cell r="A80" t="str">
            <v>104563</v>
          </cell>
          <cell r="B80" t="str">
            <v>BIERMANN ELECTRICAL &amp; PETRO</v>
          </cell>
          <cell r="C80" t="str">
            <v>CHICOPEE</v>
          </cell>
          <cell r="D80" t="str">
            <v>MA</v>
          </cell>
          <cell r="E80">
            <v>0</v>
          </cell>
          <cell r="F80">
            <v>0</v>
          </cell>
          <cell r="G80">
            <v>5694.72</v>
          </cell>
          <cell r="H80">
            <v>0</v>
          </cell>
          <cell r="I80">
            <v>0</v>
          </cell>
          <cell r="J80">
            <v>7913.78</v>
          </cell>
          <cell r="K80">
            <v>0</v>
          </cell>
        </row>
        <row r="81">
          <cell r="A81" t="str">
            <v>105109</v>
          </cell>
          <cell r="B81" t="str">
            <v>BLACK EQUIPMENT COMPANY</v>
          </cell>
          <cell r="C81" t="str">
            <v>TOLEDO</v>
          </cell>
          <cell r="D81" t="str">
            <v>OH</v>
          </cell>
          <cell r="E81">
            <v>571.88</v>
          </cell>
          <cell r="F81">
            <v>4465.8500000000004</v>
          </cell>
          <cell r="G81">
            <v>0</v>
          </cell>
          <cell r="H81">
            <v>100</v>
          </cell>
          <cell r="I81">
            <v>8636.11</v>
          </cell>
          <cell r="J81">
            <v>3443.13</v>
          </cell>
          <cell r="K81">
            <v>60</v>
          </cell>
        </row>
        <row r="82">
          <cell r="A82" t="str">
            <v>105109</v>
          </cell>
          <cell r="B82" t="str">
            <v>BLACK EQUIPMENT COMPANY</v>
          </cell>
          <cell r="C82" t="str">
            <v>TOLEDO</v>
          </cell>
          <cell r="D82" t="str">
            <v>OH</v>
          </cell>
          <cell r="E82">
            <v>0</v>
          </cell>
          <cell r="F82">
            <v>0</v>
          </cell>
          <cell r="G82">
            <v>5111.75</v>
          </cell>
          <cell r="H82">
            <v>0</v>
          </cell>
          <cell r="I82">
            <v>0</v>
          </cell>
          <cell r="J82">
            <v>8076.29</v>
          </cell>
          <cell r="K82">
            <v>0</v>
          </cell>
        </row>
        <row r="83">
          <cell r="A83" t="str">
            <v>105111</v>
          </cell>
          <cell r="B83" t="str">
            <v>BLUE &amp; SONS, EZRA</v>
          </cell>
          <cell r="C83" t="str">
            <v>HANNIBAL</v>
          </cell>
          <cell r="D83" t="str">
            <v>MO</v>
          </cell>
          <cell r="E83">
            <v>0</v>
          </cell>
          <cell r="F83">
            <v>0</v>
          </cell>
          <cell r="G83">
            <v>900.2</v>
          </cell>
          <cell r="H83">
            <v>0</v>
          </cell>
          <cell r="I83">
            <v>0</v>
          </cell>
          <cell r="J83">
            <v>900.2</v>
          </cell>
          <cell r="K83">
            <v>0</v>
          </cell>
        </row>
        <row r="84">
          <cell r="A84" t="str">
            <v>105111</v>
          </cell>
          <cell r="B84" t="str">
            <v>BLUE &amp; SONS, EZRA</v>
          </cell>
          <cell r="C84" t="str">
            <v>HANNIBAL</v>
          </cell>
          <cell r="D84" t="str">
            <v>MO</v>
          </cell>
          <cell r="E84">
            <v>0</v>
          </cell>
          <cell r="F84">
            <v>0</v>
          </cell>
          <cell r="G84">
            <v>0</v>
          </cell>
          <cell r="H84">
            <v>0</v>
          </cell>
          <cell r="I84">
            <v>0</v>
          </cell>
          <cell r="J84">
            <v>2297.88</v>
          </cell>
          <cell r="K84">
            <v>0</v>
          </cell>
        </row>
        <row r="85">
          <cell r="A85" t="str">
            <v>104564</v>
          </cell>
          <cell r="B85" t="str">
            <v>BOLGER BROS INC</v>
          </cell>
          <cell r="C85" t="str">
            <v>ALTOONA</v>
          </cell>
          <cell r="D85" t="str">
            <v>PA</v>
          </cell>
          <cell r="E85">
            <v>7836.36</v>
          </cell>
          <cell r="F85">
            <v>19595.62</v>
          </cell>
          <cell r="G85">
            <v>0</v>
          </cell>
          <cell r="H85">
            <v>100</v>
          </cell>
          <cell r="I85">
            <v>47026.25</v>
          </cell>
          <cell r="J85">
            <v>4560.91</v>
          </cell>
          <cell r="K85">
            <v>90</v>
          </cell>
        </row>
        <row r="86">
          <cell r="A86" t="str">
            <v>104564</v>
          </cell>
          <cell r="B86" t="str">
            <v>BOLGER BROS INC</v>
          </cell>
          <cell r="C86" t="str">
            <v>ALTOONA</v>
          </cell>
          <cell r="D86" t="str">
            <v>PA</v>
          </cell>
          <cell r="E86">
            <v>0</v>
          </cell>
          <cell r="F86">
            <v>0</v>
          </cell>
          <cell r="G86">
            <v>6952.65</v>
          </cell>
          <cell r="H86">
            <v>0</v>
          </cell>
          <cell r="I86">
            <v>0</v>
          </cell>
          <cell r="J86">
            <v>6952.65</v>
          </cell>
          <cell r="K86">
            <v>0</v>
          </cell>
        </row>
        <row r="87">
          <cell r="A87" t="str">
            <v>105114</v>
          </cell>
          <cell r="B87" t="str">
            <v>BOSLEY PETRO &amp; INDUST SUPPLY</v>
          </cell>
          <cell r="C87" t="str">
            <v>PARKERSBURG</v>
          </cell>
          <cell r="D87" t="str">
            <v>WV</v>
          </cell>
          <cell r="E87">
            <v>0</v>
          </cell>
          <cell r="F87">
            <v>4243.3500000000004</v>
          </cell>
          <cell r="G87">
            <v>0</v>
          </cell>
          <cell r="H87">
            <v>100</v>
          </cell>
          <cell r="I87">
            <v>7274.31</v>
          </cell>
          <cell r="J87">
            <v>0</v>
          </cell>
          <cell r="K87">
            <v>100</v>
          </cell>
        </row>
        <row r="88">
          <cell r="A88" t="str">
            <v>105114</v>
          </cell>
          <cell r="B88" t="str">
            <v>BOSLEY PETRO &amp; INDUST SUPPLY</v>
          </cell>
          <cell r="C88" t="str">
            <v>PARKERSBURG</v>
          </cell>
          <cell r="D88" t="str">
            <v>WV</v>
          </cell>
          <cell r="E88">
            <v>0</v>
          </cell>
          <cell r="F88">
            <v>0</v>
          </cell>
          <cell r="G88">
            <v>1595.18</v>
          </cell>
          <cell r="H88">
            <v>0</v>
          </cell>
          <cell r="I88">
            <v>0</v>
          </cell>
          <cell r="J88">
            <v>1595.18</v>
          </cell>
          <cell r="K88">
            <v>0</v>
          </cell>
        </row>
        <row r="89">
          <cell r="A89" t="str">
            <v>104565</v>
          </cell>
          <cell r="B89" t="str">
            <v>BOYKO PETROLEUM SERVICE</v>
          </cell>
          <cell r="C89" t="str">
            <v>WHITEHALL</v>
          </cell>
          <cell r="D89" t="str">
            <v>PA</v>
          </cell>
          <cell r="E89">
            <v>-1244.0999999999999</v>
          </cell>
          <cell r="F89">
            <v>5823.46</v>
          </cell>
          <cell r="G89">
            <v>0</v>
          </cell>
          <cell r="H89">
            <v>100</v>
          </cell>
          <cell r="I89">
            <v>7850.33</v>
          </cell>
          <cell r="J89">
            <v>2699.88</v>
          </cell>
          <cell r="K89">
            <v>66</v>
          </cell>
        </row>
        <row r="90">
          <cell r="A90" t="str">
            <v>104565</v>
          </cell>
          <cell r="B90" t="str">
            <v>BOYKO PETROLEUM SERVICE</v>
          </cell>
          <cell r="C90" t="str">
            <v>WHITEHALL</v>
          </cell>
          <cell r="D90" t="str">
            <v>PA</v>
          </cell>
          <cell r="E90">
            <v>0</v>
          </cell>
          <cell r="F90">
            <v>0</v>
          </cell>
          <cell r="G90">
            <v>995.97</v>
          </cell>
          <cell r="H90">
            <v>0</v>
          </cell>
          <cell r="I90">
            <v>0</v>
          </cell>
          <cell r="J90">
            <v>2241.35</v>
          </cell>
          <cell r="K90">
            <v>0</v>
          </cell>
        </row>
        <row r="91">
          <cell r="A91" t="str">
            <v>105116</v>
          </cell>
          <cell r="B91" t="str">
            <v>BRADSHAW CO. INC., C. H.</v>
          </cell>
          <cell r="C91" t="str">
            <v>GROVE CITY</v>
          </cell>
          <cell r="D91" t="str">
            <v>OH</v>
          </cell>
          <cell r="E91">
            <v>0</v>
          </cell>
          <cell r="F91">
            <v>0</v>
          </cell>
          <cell r="G91">
            <v>8550.2199999999993</v>
          </cell>
          <cell r="H91">
            <v>0</v>
          </cell>
          <cell r="I91">
            <v>0</v>
          </cell>
          <cell r="J91">
            <v>9061.66</v>
          </cell>
          <cell r="K91">
            <v>0</v>
          </cell>
        </row>
        <row r="92">
          <cell r="A92" t="str">
            <v>105116</v>
          </cell>
          <cell r="B92" t="str">
            <v>BRADSHAW CO. INC., C. H.</v>
          </cell>
          <cell r="C92" t="str">
            <v>GROVE CITY</v>
          </cell>
          <cell r="D92" t="str">
            <v>OH</v>
          </cell>
          <cell r="E92">
            <v>0</v>
          </cell>
          <cell r="F92">
            <v>4249.62</v>
          </cell>
          <cell r="G92">
            <v>0</v>
          </cell>
          <cell r="H92">
            <v>100</v>
          </cell>
          <cell r="I92">
            <v>7285.06</v>
          </cell>
          <cell r="J92">
            <v>2906.68</v>
          </cell>
          <cell r="K92">
            <v>60</v>
          </cell>
        </row>
        <row r="93">
          <cell r="A93" t="str">
            <v>104566</v>
          </cell>
          <cell r="B93" t="str">
            <v>BRAKE SERVICE &amp; PARTS</v>
          </cell>
          <cell r="C93" t="str">
            <v>BANGOR</v>
          </cell>
          <cell r="D93" t="str">
            <v>ME</v>
          </cell>
          <cell r="E93">
            <v>0</v>
          </cell>
          <cell r="F93">
            <v>0</v>
          </cell>
          <cell r="G93">
            <v>4007.85</v>
          </cell>
          <cell r="H93">
            <v>0</v>
          </cell>
          <cell r="I93">
            <v>0</v>
          </cell>
          <cell r="J93">
            <v>5556.56</v>
          </cell>
          <cell r="K93">
            <v>0</v>
          </cell>
        </row>
        <row r="94">
          <cell r="A94" t="str">
            <v>104566</v>
          </cell>
          <cell r="B94" t="str">
            <v>BRAKE SERVICE &amp; PARTS</v>
          </cell>
          <cell r="C94" t="str">
            <v>BANGOR</v>
          </cell>
          <cell r="D94" t="str">
            <v>ME</v>
          </cell>
          <cell r="E94">
            <v>0</v>
          </cell>
          <cell r="F94">
            <v>0</v>
          </cell>
          <cell r="G94">
            <v>0</v>
          </cell>
          <cell r="H94">
            <v>0</v>
          </cell>
          <cell r="I94">
            <v>0</v>
          </cell>
          <cell r="J94">
            <v>273.7</v>
          </cell>
          <cell r="K94">
            <v>0</v>
          </cell>
        </row>
        <row r="95">
          <cell r="A95" t="str">
            <v>105120</v>
          </cell>
          <cell r="B95" t="str">
            <v>BROYLES, INC.</v>
          </cell>
          <cell r="C95" t="str">
            <v>HUMBOLDT</v>
          </cell>
          <cell r="D95" t="str">
            <v>KS</v>
          </cell>
          <cell r="E95">
            <v>0</v>
          </cell>
          <cell r="F95">
            <v>0</v>
          </cell>
          <cell r="G95">
            <v>2264.75</v>
          </cell>
          <cell r="H95">
            <v>0</v>
          </cell>
          <cell r="I95">
            <v>0</v>
          </cell>
          <cell r="J95">
            <v>2384.36</v>
          </cell>
          <cell r="K95">
            <v>0</v>
          </cell>
        </row>
        <row r="96">
          <cell r="A96" t="str">
            <v>105120</v>
          </cell>
          <cell r="B96" t="str">
            <v>BROYLES, INC.</v>
          </cell>
          <cell r="C96" t="str">
            <v>HUMBOLDT</v>
          </cell>
          <cell r="D96" t="str">
            <v>KS</v>
          </cell>
          <cell r="E96">
            <v>7778.42</v>
          </cell>
          <cell r="F96">
            <v>5383.12</v>
          </cell>
          <cell r="G96">
            <v>0</v>
          </cell>
          <cell r="H96">
            <v>100</v>
          </cell>
          <cell r="I96">
            <v>22562.639999999999</v>
          </cell>
          <cell r="J96">
            <v>79.17</v>
          </cell>
          <cell r="K96">
            <v>100</v>
          </cell>
        </row>
        <row r="97">
          <cell r="A97" t="str">
            <v>105121</v>
          </cell>
          <cell r="B97" t="str">
            <v>BRYSON EQUIPMENT CO., INC.</v>
          </cell>
          <cell r="C97" t="str">
            <v>WAYCROSS</v>
          </cell>
          <cell r="D97" t="str">
            <v>GA</v>
          </cell>
          <cell r="E97">
            <v>0</v>
          </cell>
          <cell r="F97">
            <v>2581.7600000000002</v>
          </cell>
          <cell r="G97">
            <v>0</v>
          </cell>
          <cell r="H97">
            <v>100</v>
          </cell>
          <cell r="I97">
            <v>4425.87</v>
          </cell>
          <cell r="J97">
            <v>0</v>
          </cell>
          <cell r="K97">
            <v>100</v>
          </cell>
        </row>
        <row r="98">
          <cell r="A98" t="str">
            <v>105121</v>
          </cell>
          <cell r="B98" t="str">
            <v>BRYSON EQUIPMENT CO., INC.</v>
          </cell>
          <cell r="C98" t="str">
            <v>WAYCROSS</v>
          </cell>
          <cell r="D98" t="str">
            <v>GA</v>
          </cell>
          <cell r="E98">
            <v>0</v>
          </cell>
          <cell r="F98">
            <v>0</v>
          </cell>
          <cell r="G98">
            <v>5055.83</v>
          </cell>
          <cell r="H98">
            <v>0</v>
          </cell>
          <cell r="I98">
            <v>0</v>
          </cell>
          <cell r="J98">
            <v>5825.85</v>
          </cell>
          <cell r="K98">
            <v>0</v>
          </cell>
        </row>
        <row r="99">
          <cell r="A99" t="str">
            <v>143804</v>
          </cell>
          <cell r="B99" t="str">
            <v>C K PET EQ CO</v>
          </cell>
          <cell r="C99" t="str">
            <v>EUGENE</v>
          </cell>
          <cell r="D99" t="str">
            <v>OR</v>
          </cell>
          <cell r="E99">
            <v>0</v>
          </cell>
          <cell r="F99">
            <v>1622.6</v>
          </cell>
          <cell r="G99">
            <v>0</v>
          </cell>
          <cell r="H99">
            <v>100</v>
          </cell>
          <cell r="I99">
            <v>2781.6</v>
          </cell>
          <cell r="J99">
            <v>0</v>
          </cell>
          <cell r="K99">
            <v>100</v>
          </cell>
        </row>
        <row r="100">
          <cell r="A100" t="str">
            <v>143804</v>
          </cell>
          <cell r="B100" t="str">
            <v>C K PET EQ CO</v>
          </cell>
          <cell r="C100" t="str">
            <v>EUGENE</v>
          </cell>
          <cell r="D100" t="str">
            <v>OR</v>
          </cell>
          <cell r="E100">
            <v>0</v>
          </cell>
          <cell r="F100">
            <v>0</v>
          </cell>
          <cell r="G100">
            <v>6738.2</v>
          </cell>
          <cell r="H100">
            <v>0</v>
          </cell>
          <cell r="I100">
            <v>0</v>
          </cell>
          <cell r="J100">
            <v>6738.2</v>
          </cell>
          <cell r="K100">
            <v>0</v>
          </cell>
        </row>
        <row r="101">
          <cell r="A101" t="str">
            <v>105130</v>
          </cell>
          <cell r="B101" t="str">
            <v>CAL VALLEY EQUIPMENT</v>
          </cell>
          <cell r="C101" t="str">
            <v>BAKERSFIELD</v>
          </cell>
          <cell r="D101" t="str">
            <v>CA</v>
          </cell>
          <cell r="E101">
            <v>0</v>
          </cell>
          <cell r="F101">
            <v>0</v>
          </cell>
          <cell r="G101">
            <v>5425.32</v>
          </cell>
          <cell r="H101">
            <v>0</v>
          </cell>
          <cell r="I101">
            <v>0</v>
          </cell>
          <cell r="J101">
            <v>7290.12</v>
          </cell>
          <cell r="K101">
            <v>0</v>
          </cell>
        </row>
        <row r="102">
          <cell r="A102" t="str">
            <v>105130</v>
          </cell>
          <cell r="B102" t="str">
            <v>CAL VALLEY EQUIPMENT</v>
          </cell>
          <cell r="C102" t="str">
            <v>BAKERSFIELD</v>
          </cell>
          <cell r="D102" t="str">
            <v>CA</v>
          </cell>
          <cell r="E102">
            <v>3461.4</v>
          </cell>
          <cell r="F102">
            <v>5227.5600000000004</v>
          </cell>
          <cell r="G102">
            <v>0</v>
          </cell>
          <cell r="H102">
            <v>100</v>
          </cell>
          <cell r="I102">
            <v>14895.36</v>
          </cell>
          <cell r="J102">
            <v>344</v>
          </cell>
          <cell r="K102">
            <v>98</v>
          </cell>
        </row>
        <row r="103">
          <cell r="A103" t="str">
            <v>104574</v>
          </cell>
          <cell r="B103" t="str">
            <v>CENTRAL INDUSTRIES, INC.</v>
          </cell>
          <cell r="C103" t="str">
            <v>SAVANNAH</v>
          </cell>
          <cell r="D103" t="str">
            <v>GA</v>
          </cell>
          <cell r="E103">
            <v>6201.26</v>
          </cell>
          <cell r="F103">
            <v>64623.62</v>
          </cell>
          <cell r="G103">
            <v>0</v>
          </cell>
          <cell r="H103">
            <v>100</v>
          </cell>
          <cell r="I103">
            <v>121414.08</v>
          </cell>
          <cell r="J103">
            <v>25243.24</v>
          </cell>
          <cell r="K103">
            <v>79</v>
          </cell>
        </row>
        <row r="104">
          <cell r="A104" t="str">
            <v>104574</v>
          </cell>
          <cell r="B104" t="str">
            <v>CENTRAL INDUSTRIES, INC.</v>
          </cell>
          <cell r="C104" t="str">
            <v>SAVANNAH</v>
          </cell>
          <cell r="D104" t="str">
            <v>GA</v>
          </cell>
          <cell r="E104">
            <v>0</v>
          </cell>
          <cell r="F104">
            <v>0</v>
          </cell>
          <cell r="G104">
            <v>81389.8</v>
          </cell>
          <cell r="H104">
            <v>0</v>
          </cell>
          <cell r="I104">
            <v>0</v>
          </cell>
          <cell r="J104">
            <v>87214.720000000001</v>
          </cell>
          <cell r="K104">
            <v>0</v>
          </cell>
        </row>
        <row r="105">
          <cell r="A105" t="str">
            <v>104575</v>
          </cell>
          <cell r="B105" t="str">
            <v>CENTRAL PETROLEUM EQUIPMENT</v>
          </cell>
          <cell r="C105" t="str">
            <v>BLUE GRASS</v>
          </cell>
          <cell r="D105" t="str">
            <v>IA</v>
          </cell>
          <cell r="E105">
            <v>0</v>
          </cell>
          <cell r="F105">
            <v>0</v>
          </cell>
          <cell r="G105">
            <v>8683.7800000000007</v>
          </cell>
          <cell r="H105">
            <v>0</v>
          </cell>
          <cell r="I105">
            <v>0</v>
          </cell>
          <cell r="J105">
            <v>8683.7800000000007</v>
          </cell>
          <cell r="K105">
            <v>0</v>
          </cell>
        </row>
        <row r="106">
          <cell r="A106" t="str">
            <v>104575</v>
          </cell>
          <cell r="B106" t="str">
            <v>CENTRAL PETROLEUM EQUIPMENT</v>
          </cell>
          <cell r="C106" t="str">
            <v>BLUE GRASS</v>
          </cell>
          <cell r="D106" t="str">
            <v>IA</v>
          </cell>
          <cell r="E106">
            <v>0</v>
          </cell>
          <cell r="F106">
            <v>4485.4799999999996</v>
          </cell>
          <cell r="G106">
            <v>0</v>
          </cell>
          <cell r="H106">
            <v>100</v>
          </cell>
          <cell r="I106">
            <v>7689.39</v>
          </cell>
          <cell r="J106">
            <v>6676.56</v>
          </cell>
          <cell r="K106">
            <v>13</v>
          </cell>
        </row>
        <row r="107">
          <cell r="A107" t="str">
            <v>104583</v>
          </cell>
          <cell r="B107" t="str">
            <v>CLEMETT AND CO., INC.</v>
          </cell>
          <cell r="C107" t="str">
            <v>SYRACUSE</v>
          </cell>
          <cell r="D107" t="str">
            <v>NY</v>
          </cell>
          <cell r="E107">
            <v>0</v>
          </cell>
          <cell r="F107">
            <v>0</v>
          </cell>
          <cell r="G107">
            <v>2262.44</v>
          </cell>
          <cell r="H107">
            <v>0</v>
          </cell>
          <cell r="I107">
            <v>0</v>
          </cell>
          <cell r="J107">
            <v>4668.4399999999996</v>
          </cell>
          <cell r="K107">
            <v>0</v>
          </cell>
        </row>
        <row r="108">
          <cell r="A108" t="str">
            <v>104583</v>
          </cell>
          <cell r="B108" t="str">
            <v>CLEMETT AND CO., INC.</v>
          </cell>
          <cell r="C108" t="str">
            <v>SYRACUSE</v>
          </cell>
          <cell r="D108" t="str">
            <v>NY</v>
          </cell>
          <cell r="E108">
            <v>104.13</v>
          </cell>
          <cell r="F108">
            <v>1009.25</v>
          </cell>
          <cell r="G108">
            <v>0</v>
          </cell>
          <cell r="H108">
            <v>100</v>
          </cell>
          <cell r="I108">
            <v>1908.65</v>
          </cell>
          <cell r="J108">
            <v>0</v>
          </cell>
          <cell r="K108">
            <v>100</v>
          </cell>
        </row>
        <row r="109">
          <cell r="A109" t="str">
            <v>104584</v>
          </cell>
          <cell r="B109" t="str">
            <v>COASTAL PUMP &amp; TANK, INC.</v>
          </cell>
          <cell r="C109" t="str">
            <v>HARRINGTON</v>
          </cell>
          <cell r="D109" t="str">
            <v>DE</v>
          </cell>
          <cell r="E109">
            <v>0</v>
          </cell>
          <cell r="F109">
            <v>0</v>
          </cell>
          <cell r="G109">
            <v>9178</v>
          </cell>
          <cell r="H109">
            <v>0</v>
          </cell>
          <cell r="I109">
            <v>0</v>
          </cell>
          <cell r="J109">
            <v>11031.22</v>
          </cell>
          <cell r="K109">
            <v>0</v>
          </cell>
        </row>
        <row r="110">
          <cell r="A110" t="str">
            <v>104584</v>
          </cell>
          <cell r="B110" t="str">
            <v>COASTAL PUMP &amp; TANK, INC.</v>
          </cell>
          <cell r="C110" t="str">
            <v>HARRINGTON</v>
          </cell>
          <cell r="D110" t="str">
            <v>DE</v>
          </cell>
          <cell r="E110">
            <v>998.58</v>
          </cell>
          <cell r="F110">
            <v>8450.1</v>
          </cell>
          <cell r="G110">
            <v>0</v>
          </cell>
          <cell r="H110">
            <v>100</v>
          </cell>
          <cell r="I110">
            <v>16197.74</v>
          </cell>
          <cell r="J110">
            <v>4124.45</v>
          </cell>
          <cell r="K110">
            <v>75</v>
          </cell>
        </row>
        <row r="111">
          <cell r="A111" t="str">
            <v>104585</v>
          </cell>
          <cell r="B111" t="str">
            <v>COCHISE PETROLEUM EQPT CO IN</v>
          </cell>
          <cell r="C111" t="str">
            <v>PHOENIX</v>
          </cell>
          <cell r="D111" t="str">
            <v>AZ</v>
          </cell>
          <cell r="E111">
            <v>0</v>
          </cell>
          <cell r="F111">
            <v>0</v>
          </cell>
          <cell r="G111">
            <v>38647.839999999997</v>
          </cell>
          <cell r="H111">
            <v>0</v>
          </cell>
          <cell r="I111">
            <v>0</v>
          </cell>
          <cell r="J111">
            <v>38647.21</v>
          </cell>
          <cell r="K111">
            <v>0</v>
          </cell>
        </row>
        <row r="112">
          <cell r="A112" t="str">
            <v>104585</v>
          </cell>
          <cell r="B112" t="str">
            <v>COCHISE PETROLEUM EQPT CO IN</v>
          </cell>
          <cell r="C112" t="str">
            <v>PHOENIX</v>
          </cell>
          <cell r="D112" t="str">
            <v>AZ</v>
          </cell>
          <cell r="E112">
            <v>2993.2</v>
          </cell>
          <cell r="F112">
            <v>35233.11</v>
          </cell>
          <cell r="G112">
            <v>0</v>
          </cell>
          <cell r="H112">
            <v>100</v>
          </cell>
          <cell r="I112">
            <v>65530.82</v>
          </cell>
          <cell r="J112">
            <v>14740.35</v>
          </cell>
          <cell r="K112">
            <v>78</v>
          </cell>
        </row>
        <row r="113">
          <cell r="A113" t="str">
            <v>193650</v>
          </cell>
          <cell r="B113" t="str">
            <v>COEUR D'ALENE SERV STA EQUIP</v>
          </cell>
          <cell r="C113" t="str">
            <v>COEUR D'ALENE</v>
          </cell>
          <cell r="D113" t="str">
            <v>ID</v>
          </cell>
          <cell r="E113">
            <v>719.76</v>
          </cell>
          <cell r="F113">
            <v>2940.91</v>
          </cell>
          <cell r="G113">
            <v>0</v>
          </cell>
          <cell r="H113">
            <v>100</v>
          </cell>
          <cell r="I113">
            <v>6275.43</v>
          </cell>
          <cell r="J113">
            <v>977.12</v>
          </cell>
          <cell r="K113">
            <v>84</v>
          </cell>
        </row>
        <row r="114">
          <cell r="A114" t="str">
            <v>193650</v>
          </cell>
          <cell r="B114" t="str">
            <v>COEUR D'ALENE SERV STA EQUIP</v>
          </cell>
          <cell r="C114" t="str">
            <v>COEUR D'ALENE</v>
          </cell>
          <cell r="D114" t="str">
            <v>ID</v>
          </cell>
          <cell r="E114">
            <v>0</v>
          </cell>
          <cell r="F114">
            <v>0</v>
          </cell>
          <cell r="G114">
            <v>706.62</v>
          </cell>
          <cell r="H114">
            <v>0</v>
          </cell>
          <cell r="I114">
            <v>0</v>
          </cell>
          <cell r="J114">
            <v>1877.01</v>
          </cell>
          <cell r="K114">
            <v>0</v>
          </cell>
        </row>
        <row r="115">
          <cell r="A115" t="str">
            <v>104595</v>
          </cell>
          <cell r="B115" t="str">
            <v>COOPER EQUIPMENT COMPANY</v>
          </cell>
          <cell r="C115" t="str">
            <v>OMAHA</v>
          </cell>
          <cell r="D115" t="str">
            <v>NE</v>
          </cell>
          <cell r="E115">
            <v>2127.6799999999998</v>
          </cell>
          <cell r="F115">
            <v>1239.3</v>
          </cell>
          <cell r="G115">
            <v>0</v>
          </cell>
          <cell r="H115">
            <v>100</v>
          </cell>
          <cell r="I115">
            <v>5771.97</v>
          </cell>
          <cell r="J115">
            <v>2309.8200000000002</v>
          </cell>
          <cell r="K115">
            <v>60</v>
          </cell>
        </row>
        <row r="116">
          <cell r="A116" t="str">
            <v>104595</v>
          </cell>
          <cell r="B116" t="str">
            <v>COOPER EQUIPMENT COMPANY</v>
          </cell>
          <cell r="C116" t="str">
            <v>OMAHA</v>
          </cell>
          <cell r="D116" t="str">
            <v>NE</v>
          </cell>
          <cell r="E116">
            <v>0</v>
          </cell>
          <cell r="F116">
            <v>0</v>
          </cell>
          <cell r="G116">
            <v>5451.68</v>
          </cell>
          <cell r="H116">
            <v>0</v>
          </cell>
          <cell r="I116">
            <v>0</v>
          </cell>
          <cell r="J116">
            <v>5451.68</v>
          </cell>
          <cell r="K116">
            <v>0</v>
          </cell>
        </row>
        <row r="117">
          <cell r="A117" t="str">
            <v>105127</v>
          </cell>
          <cell r="B117" t="str">
            <v>C-STORE PETROLEUM SERVICES I</v>
          </cell>
          <cell r="C117" t="str">
            <v>KELLYTON</v>
          </cell>
          <cell r="D117" t="str">
            <v>AL</v>
          </cell>
          <cell r="E117">
            <v>0</v>
          </cell>
          <cell r="F117">
            <v>0</v>
          </cell>
          <cell r="G117">
            <v>10091.36</v>
          </cell>
          <cell r="H117">
            <v>0</v>
          </cell>
          <cell r="I117">
            <v>0</v>
          </cell>
          <cell r="J117">
            <v>10091.36</v>
          </cell>
          <cell r="K117">
            <v>0</v>
          </cell>
        </row>
        <row r="118">
          <cell r="A118" t="str">
            <v>105127</v>
          </cell>
          <cell r="B118" t="str">
            <v>C-STORE PETROLEUM SERVICES I</v>
          </cell>
          <cell r="C118" t="str">
            <v>KELLYTON</v>
          </cell>
          <cell r="D118" t="str">
            <v>AL</v>
          </cell>
          <cell r="E118">
            <v>0</v>
          </cell>
          <cell r="F118">
            <v>2637.17</v>
          </cell>
          <cell r="G118">
            <v>0</v>
          </cell>
          <cell r="H118">
            <v>100</v>
          </cell>
          <cell r="I118">
            <v>4520.8599999999997</v>
          </cell>
          <cell r="J118">
            <v>0</v>
          </cell>
          <cell r="K118">
            <v>100</v>
          </cell>
        </row>
        <row r="119">
          <cell r="A119" t="str">
            <v>104606</v>
          </cell>
          <cell r="B119" t="str">
            <v>CURB SERVICE</v>
          </cell>
          <cell r="C119" t="str">
            <v>FRESNO</v>
          </cell>
          <cell r="D119" t="str">
            <v>CA</v>
          </cell>
          <cell r="E119">
            <v>0</v>
          </cell>
          <cell r="F119">
            <v>0</v>
          </cell>
          <cell r="G119">
            <v>573.4</v>
          </cell>
          <cell r="H119">
            <v>0</v>
          </cell>
          <cell r="I119">
            <v>0</v>
          </cell>
          <cell r="J119">
            <v>677.57</v>
          </cell>
          <cell r="K119">
            <v>0</v>
          </cell>
        </row>
        <row r="120">
          <cell r="A120" t="str">
            <v>104606</v>
          </cell>
          <cell r="B120" t="str">
            <v>CURB SERVICE</v>
          </cell>
          <cell r="C120" t="str">
            <v>FRESNO</v>
          </cell>
          <cell r="D120" t="str">
            <v>CA</v>
          </cell>
          <cell r="E120">
            <v>0</v>
          </cell>
          <cell r="F120">
            <v>807.97</v>
          </cell>
          <cell r="G120">
            <v>0</v>
          </cell>
          <cell r="H120">
            <v>100</v>
          </cell>
          <cell r="I120">
            <v>1385.09</v>
          </cell>
          <cell r="J120">
            <v>0</v>
          </cell>
          <cell r="K120">
            <v>100</v>
          </cell>
        </row>
        <row r="121">
          <cell r="A121" t="str">
            <v>105165</v>
          </cell>
          <cell r="B121" t="str">
            <v>D &amp; W PUMP</v>
          </cell>
          <cell r="C121" t="str">
            <v>BIG SPRING</v>
          </cell>
          <cell r="D121" t="str">
            <v>TX</v>
          </cell>
          <cell r="E121">
            <v>0</v>
          </cell>
          <cell r="F121">
            <v>75.88</v>
          </cell>
          <cell r="G121">
            <v>1947.4</v>
          </cell>
          <cell r="H121">
            <v>-2466</v>
          </cell>
          <cell r="I121">
            <v>130.08000000000001</v>
          </cell>
          <cell r="J121">
            <v>5018.3</v>
          </cell>
          <cell r="K121">
            <v>-3758</v>
          </cell>
        </row>
        <row r="122">
          <cell r="A122" t="str">
            <v>104608</v>
          </cell>
          <cell r="B122" t="str">
            <v>D R W SERVICES, INC.</v>
          </cell>
          <cell r="C122" t="str">
            <v>CHICAGO HEIGHTS</v>
          </cell>
          <cell r="D122" t="str">
            <v>IL</v>
          </cell>
          <cell r="E122">
            <v>0</v>
          </cell>
          <cell r="F122">
            <v>0</v>
          </cell>
          <cell r="G122">
            <v>39575.18</v>
          </cell>
          <cell r="H122">
            <v>0</v>
          </cell>
          <cell r="I122">
            <v>0</v>
          </cell>
          <cell r="J122">
            <v>46653.27</v>
          </cell>
          <cell r="K122">
            <v>0</v>
          </cell>
        </row>
        <row r="123">
          <cell r="A123" t="str">
            <v>104608</v>
          </cell>
          <cell r="B123" t="str">
            <v>D R W SERVICES, INC.</v>
          </cell>
          <cell r="C123" t="str">
            <v>CHICAGO HEIGHTS</v>
          </cell>
          <cell r="D123" t="str">
            <v>IL</v>
          </cell>
          <cell r="E123">
            <v>0</v>
          </cell>
          <cell r="F123">
            <v>12427.31</v>
          </cell>
          <cell r="G123">
            <v>0</v>
          </cell>
          <cell r="H123">
            <v>100</v>
          </cell>
          <cell r="I123">
            <v>21303.96</v>
          </cell>
          <cell r="J123">
            <v>23911.66</v>
          </cell>
          <cell r="K123">
            <v>-12</v>
          </cell>
        </row>
        <row r="124">
          <cell r="A124" t="str">
            <v>104611</v>
          </cell>
          <cell r="B124" t="str">
            <v>DALLAS PUMP SERVICE &amp; SUPPLY</v>
          </cell>
          <cell r="C124" t="str">
            <v>DALLAS</v>
          </cell>
          <cell r="D124" t="str">
            <v>TX</v>
          </cell>
          <cell r="E124">
            <v>15653.37</v>
          </cell>
          <cell r="F124">
            <v>45400.81</v>
          </cell>
          <cell r="G124">
            <v>0</v>
          </cell>
          <cell r="H124">
            <v>100</v>
          </cell>
          <cell r="I124">
            <v>104664.31</v>
          </cell>
          <cell r="J124">
            <v>25613.34</v>
          </cell>
          <cell r="K124">
            <v>76</v>
          </cell>
        </row>
        <row r="125">
          <cell r="A125" t="str">
            <v>104611</v>
          </cell>
          <cell r="B125" t="str">
            <v>DALLAS PUMP SERVICE &amp; SUPPLY</v>
          </cell>
          <cell r="C125" t="str">
            <v>DALLAS</v>
          </cell>
          <cell r="D125" t="str">
            <v>TX</v>
          </cell>
          <cell r="E125">
            <v>0</v>
          </cell>
          <cell r="F125">
            <v>0</v>
          </cell>
          <cell r="G125">
            <v>69572.12</v>
          </cell>
          <cell r="H125">
            <v>0</v>
          </cell>
          <cell r="I125">
            <v>0</v>
          </cell>
          <cell r="J125">
            <v>86817.07</v>
          </cell>
          <cell r="K125">
            <v>0</v>
          </cell>
        </row>
        <row r="126">
          <cell r="A126" t="str">
            <v>105169</v>
          </cell>
          <cell r="B126" t="str">
            <v>DALRYMPLE CO. INC., R.M.</v>
          </cell>
          <cell r="C126" t="str">
            <v>SARATOGA SPRINGS</v>
          </cell>
          <cell r="D126" t="str">
            <v>NY</v>
          </cell>
          <cell r="E126">
            <v>71.819999999999993</v>
          </cell>
          <cell r="F126">
            <v>10398.68</v>
          </cell>
          <cell r="G126">
            <v>0</v>
          </cell>
          <cell r="H126">
            <v>100</v>
          </cell>
          <cell r="I126">
            <v>17949.43</v>
          </cell>
          <cell r="J126">
            <v>19048.89</v>
          </cell>
          <cell r="K126">
            <v>-6</v>
          </cell>
        </row>
        <row r="127">
          <cell r="A127" t="str">
            <v>105169</v>
          </cell>
          <cell r="B127" t="str">
            <v>DALRYMPLE CO. INC., R.M.</v>
          </cell>
          <cell r="C127" t="str">
            <v>SARATOGA SPRINGS</v>
          </cell>
          <cell r="D127" t="str">
            <v>NY</v>
          </cell>
          <cell r="E127">
            <v>0</v>
          </cell>
          <cell r="F127">
            <v>0</v>
          </cell>
          <cell r="G127">
            <v>17083.29</v>
          </cell>
          <cell r="H127">
            <v>0</v>
          </cell>
          <cell r="I127">
            <v>0</v>
          </cell>
          <cell r="J127">
            <v>17865.39</v>
          </cell>
          <cell r="K127">
            <v>0</v>
          </cell>
        </row>
        <row r="128">
          <cell r="A128" t="str">
            <v>105177</v>
          </cell>
          <cell r="B128" t="str">
            <v>DILTZ EQPT SALES</v>
          </cell>
          <cell r="C128" t="str">
            <v>BLOOMSBURG</v>
          </cell>
          <cell r="D128" t="str">
            <v>PA</v>
          </cell>
          <cell r="E128">
            <v>0</v>
          </cell>
          <cell r="F128">
            <v>3069.95</v>
          </cell>
          <cell r="G128">
            <v>0</v>
          </cell>
          <cell r="H128">
            <v>100</v>
          </cell>
          <cell r="I128">
            <v>5262.77</v>
          </cell>
          <cell r="J128">
            <v>625.64</v>
          </cell>
          <cell r="K128">
            <v>88</v>
          </cell>
        </row>
        <row r="129">
          <cell r="A129" t="str">
            <v>105177</v>
          </cell>
          <cell r="B129" t="str">
            <v>DILTZ EQPT SALES</v>
          </cell>
          <cell r="C129" t="str">
            <v>BLOOMSBURG</v>
          </cell>
          <cell r="D129" t="str">
            <v>PA</v>
          </cell>
          <cell r="E129">
            <v>0</v>
          </cell>
          <cell r="F129">
            <v>0</v>
          </cell>
          <cell r="G129">
            <v>4516.34</v>
          </cell>
          <cell r="H129">
            <v>0</v>
          </cell>
          <cell r="I129">
            <v>0</v>
          </cell>
          <cell r="J129">
            <v>4516.34</v>
          </cell>
          <cell r="K129">
            <v>0</v>
          </cell>
        </row>
        <row r="130">
          <cell r="A130" t="str">
            <v>255740</v>
          </cell>
          <cell r="B130" t="str">
            <v>DOCKENDORF EQUIPMENT CO</v>
          </cell>
          <cell r="C130" t="str">
            <v>SIOUX FALLS</v>
          </cell>
          <cell r="D130" t="str">
            <v>SD</v>
          </cell>
          <cell r="E130">
            <v>0</v>
          </cell>
          <cell r="F130">
            <v>0</v>
          </cell>
          <cell r="G130">
            <v>9084.93</v>
          </cell>
          <cell r="H130">
            <v>0</v>
          </cell>
          <cell r="I130">
            <v>0</v>
          </cell>
          <cell r="J130">
            <v>10366.23</v>
          </cell>
          <cell r="K130">
            <v>0</v>
          </cell>
        </row>
        <row r="131">
          <cell r="A131" t="str">
            <v>255740</v>
          </cell>
          <cell r="B131" t="str">
            <v>DOCKENDORF EQUIPMENT CO</v>
          </cell>
          <cell r="C131" t="str">
            <v>SIOUX FALLS</v>
          </cell>
          <cell r="D131" t="str">
            <v>SD</v>
          </cell>
          <cell r="E131">
            <v>3467.12</v>
          </cell>
          <cell r="F131">
            <v>22006.52</v>
          </cell>
          <cell r="G131">
            <v>0</v>
          </cell>
          <cell r="H131">
            <v>100</v>
          </cell>
          <cell r="I131">
            <v>43669.1</v>
          </cell>
          <cell r="J131">
            <v>4767.18</v>
          </cell>
          <cell r="K131">
            <v>89</v>
          </cell>
        </row>
        <row r="132">
          <cell r="A132" t="str">
            <v>104620</v>
          </cell>
          <cell r="B132" t="str">
            <v>DOMINO EQUIPMENT COMPANY</v>
          </cell>
          <cell r="C132" t="str">
            <v>CLINTON</v>
          </cell>
          <cell r="D132" t="str">
            <v>OK</v>
          </cell>
          <cell r="E132">
            <v>98.4</v>
          </cell>
          <cell r="F132">
            <v>3464.53</v>
          </cell>
          <cell r="G132">
            <v>3127.02</v>
          </cell>
          <cell r="H132">
            <v>10</v>
          </cell>
          <cell r="I132">
            <v>6107.88</v>
          </cell>
          <cell r="J132">
            <v>5732.82</v>
          </cell>
          <cell r="K132">
            <v>6</v>
          </cell>
        </row>
        <row r="133">
          <cell r="A133" t="str">
            <v>104623</v>
          </cell>
          <cell r="B133" t="str">
            <v>DONLEE PUMP</v>
          </cell>
          <cell r="C133" t="str">
            <v>CERES</v>
          </cell>
          <cell r="D133" t="str">
            <v>CA</v>
          </cell>
          <cell r="E133">
            <v>0</v>
          </cell>
          <cell r="F133">
            <v>0</v>
          </cell>
          <cell r="G133">
            <v>4076.4</v>
          </cell>
          <cell r="H133">
            <v>0</v>
          </cell>
          <cell r="I133">
            <v>0</v>
          </cell>
          <cell r="J133">
            <v>6410.2</v>
          </cell>
          <cell r="K133">
            <v>0</v>
          </cell>
        </row>
        <row r="134">
          <cell r="A134" t="str">
            <v>104623</v>
          </cell>
          <cell r="B134" t="str">
            <v>DONLEE PUMP</v>
          </cell>
          <cell r="C134" t="str">
            <v>CERES</v>
          </cell>
          <cell r="D134" t="str">
            <v>CA</v>
          </cell>
          <cell r="E134">
            <v>859.78</v>
          </cell>
          <cell r="F134">
            <v>7133.57</v>
          </cell>
          <cell r="G134">
            <v>0</v>
          </cell>
          <cell r="H134">
            <v>100</v>
          </cell>
          <cell r="I134">
            <v>13702.89</v>
          </cell>
          <cell r="J134">
            <v>1479.8</v>
          </cell>
          <cell r="K134">
            <v>89</v>
          </cell>
        </row>
        <row r="135">
          <cell r="A135" t="str">
            <v>257840</v>
          </cell>
          <cell r="B135" t="str">
            <v>DONS SERV STA EQUIP INC.</v>
          </cell>
          <cell r="C135" t="str">
            <v>IDAHO FALLS</v>
          </cell>
          <cell r="D135" t="str">
            <v>ID</v>
          </cell>
          <cell r="E135">
            <v>0</v>
          </cell>
          <cell r="F135">
            <v>7701.96</v>
          </cell>
          <cell r="G135">
            <v>0</v>
          </cell>
          <cell r="H135">
            <v>100</v>
          </cell>
          <cell r="I135">
            <v>13203.36</v>
          </cell>
          <cell r="J135">
            <v>0</v>
          </cell>
          <cell r="K135">
            <v>100</v>
          </cell>
        </row>
        <row r="136">
          <cell r="A136" t="str">
            <v>257840</v>
          </cell>
          <cell r="B136" t="str">
            <v>DONS SERV STA EQUIP INC.</v>
          </cell>
          <cell r="C136" t="str">
            <v>IDAHO FALLS</v>
          </cell>
          <cell r="D136" t="str">
            <v>ID</v>
          </cell>
          <cell r="E136">
            <v>0</v>
          </cell>
          <cell r="F136">
            <v>0</v>
          </cell>
          <cell r="G136">
            <v>1641.45</v>
          </cell>
          <cell r="H136">
            <v>0</v>
          </cell>
          <cell r="I136">
            <v>0</v>
          </cell>
          <cell r="J136">
            <v>1927.18</v>
          </cell>
          <cell r="K136">
            <v>0</v>
          </cell>
        </row>
        <row r="137">
          <cell r="A137" t="str">
            <v>870335</v>
          </cell>
          <cell r="B137" t="str">
            <v>DOUBLE CHECK</v>
          </cell>
          <cell r="C137" t="str">
            <v>KANSAS CITY</v>
          </cell>
          <cell r="D137" t="str">
            <v>MO</v>
          </cell>
          <cell r="E137">
            <v>2225.81</v>
          </cell>
          <cell r="F137">
            <v>58736.46</v>
          </cell>
          <cell r="G137">
            <v>0</v>
          </cell>
          <cell r="H137">
            <v>100</v>
          </cell>
          <cell r="I137">
            <v>104506.75</v>
          </cell>
          <cell r="J137">
            <v>34558.769999999997</v>
          </cell>
          <cell r="K137">
            <v>67</v>
          </cell>
        </row>
        <row r="138">
          <cell r="A138" t="str">
            <v>870335</v>
          </cell>
          <cell r="B138" t="str">
            <v>DOUBLE CHECK</v>
          </cell>
          <cell r="C138" t="str">
            <v>KANSAS CITY</v>
          </cell>
          <cell r="D138" t="str">
            <v>MO</v>
          </cell>
          <cell r="E138">
            <v>0</v>
          </cell>
          <cell r="F138">
            <v>0</v>
          </cell>
          <cell r="G138">
            <v>85416.03</v>
          </cell>
          <cell r="H138">
            <v>0</v>
          </cell>
          <cell r="I138">
            <v>0</v>
          </cell>
          <cell r="J138">
            <v>100304.44</v>
          </cell>
          <cell r="K138">
            <v>0</v>
          </cell>
        </row>
        <row r="139">
          <cell r="A139" t="str">
            <v>105185</v>
          </cell>
          <cell r="B139" t="str">
            <v>DRESSER INDUSTRIES</v>
          </cell>
          <cell r="C139" t="str">
            <v>AUSTIN</v>
          </cell>
          <cell r="D139" t="str">
            <v>TX</v>
          </cell>
          <cell r="E139">
            <v>0</v>
          </cell>
          <cell r="F139">
            <v>0</v>
          </cell>
          <cell r="G139">
            <v>55286.25</v>
          </cell>
          <cell r="H139">
            <v>0</v>
          </cell>
          <cell r="I139">
            <v>0</v>
          </cell>
          <cell r="J139">
            <v>119319.45</v>
          </cell>
          <cell r="K139">
            <v>0</v>
          </cell>
        </row>
        <row r="140">
          <cell r="A140" t="str">
            <v>105186</v>
          </cell>
          <cell r="B140" t="str">
            <v>DUKE HICKS PLUMB. &amp; PETRO IN</v>
          </cell>
          <cell r="C140" t="str">
            <v>CHATTANOOGA</v>
          </cell>
          <cell r="D140" t="str">
            <v>TN</v>
          </cell>
          <cell r="E140">
            <v>0</v>
          </cell>
          <cell r="F140">
            <v>0</v>
          </cell>
          <cell r="G140">
            <v>0</v>
          </cell>
          <cell r="H140">
            <v>0</v>
          </cell>
          <cell r="I140">
            <v>0</v>
          </cell>
          <cell r="J140">
            <v>0</v>
          </cell>
          <cell r="K140">
            <v>0</v>
          </cell>
        </row>
        <row r="141">
          <cell r="A141" t="str">
            <v>105186</v>
          </cell>
          <cell r="B141" t="str">
            <v>DUKE HICKS PLUMB. &amp; PETRO IN</v>
          </cell>
          <cell r="C141" t="str">
            <v>CHATTANOOGA</v>
          </cell>
          <cell r="D141" t="str">
            <v>TN</v>
          </cell>
          <cell r="E141">
            <v>0</v>
          </cell>
          <cell r="F141">
            <v>0</v>
          </cell>
          <cell r="G141">
            <v>0</v>
          </cell>
          <cell r="H141">
            <v>0</v>
          </cell>
          <cell r="I141">
            <v>0</v>
          </cell>
          <cell r="J141">
            <v>0</v>
          </cell>
          <cell r="K141">
            <v>0</v>
          </cell>
        </row>
        <row r="142">
          <cell r="A142" t="str">
            <v>104627</v>
          </cell>
          <cell r="B142" t="str">
            <v>EASTERN SUBURBAN ELECTRIC CO</v>
          </cell>
          <cell r="C142" t="str">
            <v>LOUISVILLE</v>
          </cell>
          <cell r="D142" t="str">
            <v>KY</v>
          </cell>
          <cell r="E142">
            <v>0</v>
          </cell>
          <cell r="F142">
            <v>24705.93</v>
          </cell>
          <cell r="G142">
            <v>0</v>
          </cell>
          <cell r="H142">
            <v>100</v>
          </cell>
          <cell r="I142">
            <v>42353.02</v>
          </cell>
          <cell r="J142">
            <v>3921.6</v>
          </cell>
          <cell r="K142">
            <v>91</v>
          </cell>
        </row>
        <row r="143">
          <cell r="A143" t="str">
            <v>104627</v>
          </cell>
          <cell r="B143" t="str">
            <v>EASTERN SUBURBAN ELECTRIC CO</v>
          </cell>
          <cell r="C143" t="str">
            <v>LOUISVILLE</v>
          </cell>
          <cell r="D143" t="str">
            <v>KY</v>
          </cell>
          <cell r="E143">
            <v>0</v>
          </cell>
          <cell r="F143">
            <v>0</v>
          </cell>
          <cell r="G143">
            <v>26758.880000000001</v>
          </cell>
          <cell r="H143">
            <v>0</v>
          </cell>
          <cell r="I143">
            <v>0</v>
          </cell>
          <cell r="J143">
            <v>26663.360000000001</v>
          </cell>
          <cell r="K143">
            <v>0</v>
          </cell>
        </row>
        <row r="144">
          <cell r="A144" t="str">
            <v>104629</v>
          </cell>
          <cell r="B144" t="str">
            <v>ECHO PUMP SERVICE</v>
          </cell>
          <cell r="C144" t="str">
            <v>SAN ANGELO</v>
          </cell>
          <cell r="D144" t="str">
            <v>TX</v>
          </cell>
          <cell r="E144">
            <v>0</v>
          </cell>
          <cell r="F144">
            <v>6288.69</v>
          </cell>
          <cell r="G144">
            <v>0</v>
          </cell>
          <cell r="H144">
            <v>100</v>
          </cell>
          <cell r="I144">
            <v>10780.61</v>
          </cell>
          <cell r="J144">
            <v>3901.8</v>
          </cell>
          <cell r="K144">
            <v>64</v>
          </cell>
        </row>
        <row r="145">
          <cell r="A145" t="str">
            <v>104629</v>
          </cell>
          <cell r="B145" t="str">
            <v>ECHO PUMP SERVICE</v>
          </cell>
          <cell r="C145" t="str">
            <v>SAN ANGELO</v>
          </cell>
          <cell r="D145" t="str">
            <v>TX</v>
          </cell>
          <cell r="E145">
            <v>0</v>
          </cell>
          <cell r="F145">
            <v>0</v>
          </cell>
          <cell r="G145">
            <v>4807.9399999999996</v>
          </cell>
          <cell r="H145">
            <v>0</v>
          </cell>
          <cell r="I145">
            <v>0</v>
          </cell>
          <cell r="J145">
            <v>8642.1</v>
          </cell>
          <cell r="K145">
            <v>0</v>
          </cell>
        </row>
        <row r="146">
          <cell r="A146" t="str">
            <v>277295</v>
          </cell>
          <cell r="B146" t="str">
            <v>ECONOMY PETRO EQ CINC</v>
          </cell>
          <cell r="C146" t="str">
            <v>PLAIN CITY</v>
          </cell>
          <cell r="D146" t="str">
            <v>OH</v>
          </cell>
          <cell r="E146">
            <v>0</v>
          </cell>
          <cell r="F146">
            <v>0</v>
          </cell>
          <cell r="G146">
            <v>239.01</v>
          </cell>
          <cell r="H146">
            <v>0</v>
          </cell>
          <cell r="I146">
            <v>0</v>
          </cell>
          <cell r="J146">
            <v>239.01</v>
          </cell>
          <cell r="K146">
            <v>0</v>
          </cell>
        </row>
        <row r="147">
          <cell r="A147" t="str">
            <v>105197</v>
          </cell>
          <cell r="B147" t="str">
            <v>ENERGY EQUIPMENT, INC.</v>
          </cell>
          <cell r="C147" t="str">
            <v>BATON ROUGE</v>
          </cell>
          <cell r="D147" t="str">
            <v>LA</v>
          </cell>
          <cell r="E147">
            <v>0</v>
          </cell>
          <cell r="F147">
            <v>7618.78</v>
          </cell>
          <cell r="G147">
            <v>3714.48</v>
          </cell>
          <cell r="H147">
            <v>51</v>
          </cell>
          <cell r="I147">
            <v>13060.77</v>
          </cell>
          <cell r="J147">
            <v>11167.83</v>
          </cell>
          <cell r="K147">
            <v>14</v>
          </cell>
        </row>
        <row r="148">
          <cell r="A148" t="str">
            <v>104632</v>
          </cell>
          <cell r="B148" t="str">
            <v>ENSIGN PETROLEUM EQPT CO INC</v>
          </cell>
          <cell r="C148" t="str">
            <v>NORWALK</v>
          </cell>
          <cell r="D148" t="str">
            <v>CT</v>
          </cell>
          <cell r="E148">
            <v>6108.43</v>
          </cell>
          <cell r="F148">
            <v>55471.95</v>
          </cell>
          <cell r="G148">
            <v>0</v>
          </cell>
          <cell r="H148">
            <v>100</v>
          </cell>
          <cell r="I148">
            <v>105566.37</v>
          </cell>
          <cell r="J148">
            <v>92939.21</v>
          </cell>
          <cell r="K148">
            <v>12</v>
          </cell>
        </row>
        <row r="149">
          <cell r="A149" t="str">
            <v>104632</v>
          </cell>
          <cell r="B149" t="str">
            <v>ENSIGN PETROLEUM EQPT CO INC</v>
          </cell>
          <cell r="C149" t="str">
            <v>NORWALK</v>
          </cell>
          <cell r="D149" t="str">
            <v>CT</v>
          </cell>
          <cell r="E149">
            <v>0</v>
          </cell>
          <cell r="F149">
            <v>0</v>
          </cell>
          <cell r="G149">
            <v>122133.51</v>
          </cell>
          <cell r="H149">
            <v>0</v>
          </cell>
          <cell r="I149">
            <v>0</v>
          </cell>
          <cell r="J149">
            <v>151591.21</v>
          </cell>
          <cell r="K149">
            <v>0</v>
          </cell>
        </row>
        <row r="150">
          <cell r="A150" t="str">
            <v>104643</v>
          </cell>
          <cell r="B150" t="str">
            <v>FAIRFIELD MAINTENANCE, INC.</v>
          </cell>
          <cell r="C150" t="str">
            <v>FAIRFIELD</v>
          </cell>
          <cell r="D150" t="str">
            <v>NJ</v>
          </cell>
          <cell r="E150">
            <v>0</v>
          </cell>
          <cell r="F150">
            <v>0</v>
          </cell>
          <cell r="G150">
            <v>13770.96</v>
          </cell>
          <cell r="H150">
            <v>0</v>
          </cell>
          <cell r="I150">
            <v>0</v>
          </cell>
          <cell r="J150">
            <v>13770.96</v>
          </cell>
          <cell r="K150">
            <v>0</v>
          </cell>
        </row>
        <row r="151">
          <cell r="A151" t="str">
            <v>104643</v>
          </cell>
          <cell r="B151" t="str">
            <v>FAIRFIELD MAINTENANCE, INC.</v>
          </cell>
          <cell r="C151" t="str">
            <v>FAIRFIELD</v>
          </cell>
          <cell r="D151" t="str">
            <v>NJ</v>
          </cell>
          <cell r="E151">
            <v>0</v>
          </cell>
          <cell r="F151">
            <v>14396.08</v>
          </cell>
          <cell r="G151">
            <v>0</v>
          </cell>
          <cell r="H151">
            <v>100</v>
          </cell>
          <cell r="I151">
            <v>24678.99</v>
          </cell>
          <cell r="J151">
            <v>14887.04</v>
          </cell>
          <cell r="K151">
            <v>40</v>
          </cell>
        </row>
        <row r="152">
          <cell r="A152" t="str">
            <v>104644</v>
          </cell>
          <cell r="B152" t="str">
            <v>FARMER &amp; COMPANY, M.W.Y</v>
          </cell>
          <cell r="C152" t="str">
            <v>SOUTH WILLIAMSPORT</v>
          </cell>
          <cell r="D152" t="str">
            <v>PA</v>
          </cell>
          <cell r="E152">
            <v>0</v>
          </cell>
          <cell r="F152">
            <v>961.8</v>
          </cell>
          <cell r="G152">
            <v>0</v>
          </cell>
          <cell r="H152">
            <v>100</v>
          </cell>
          <cell r="I152">
            <v>1648.8</v>
          </cell>
          <cell r="J152">
            <v>302.39999999999998</v>
          </cell>
          <cell r="K152">
            <v>82</v>
          </cell>
        </row>
        <row r="153">
          <cell r="A153" t="str">
            <v>104644</v>
          </cell>
          <cell r="B153" t="str">
            <v>FARMER &amp; COMPANY, M.W.Y</v>
          </cell>
          <cell r="C153" t="str">
            <v>SOUTH WILLIAMSPORT</v>
          </cell>
          <cell r="D153" t="str">
            <v>PA</v>
          </cell>
          <cell r="E153">
            <v>0</v>
          </cell>
          <cell r="F153">
            <v>0</v>
          </cell>
          <cell r="G153">
            <v>12232.35</v>
          </cell>
          <cell r="H153">
            <v>0</v>
          </cell>
          <cell r="I153">
            <v>0</v>
          </cell>
          <cell r="J153">
            <v>13318.75</v>
          </cell>
          <cell r="K153">
            <v>0</v>
          </cell>
        </row>
        <row r="154">
          <cell r="A154" t="str">
            <v>104645</v>
          </cell>
          <cell r="B154" t="str">
            <v>FIRST STATE PETROLEUM SERVIC</v>
          </cell>
          <cell r="C154" t="str">
            <v>HARRINGTON</v>
          </cell>
          <cell r="D154" t="str">
            <v>DE</v>
          </cell>
          <cell r="E154">
            <v>-104.02</v>
          </cell>
          <cell r="F154">
            <v>4229.91</v>
          </cell>
          <cell r="G154">
            <v>0</v>
          </cell>
          <cell r="H154">
            <v>100</v>
          </cell>
          <cell r="I154">
            <v>7072.95</v>
          </cell>
          <cell r="J154">
            <v>993.18</v>
          </cell>
          <cell r="K154">
            <v>86</v>
          </cell>
        </row>
        <row r="155">
          <cell r="A155" t="str">
            <v>104645</v>
          </cell>
          <cell r="B155" t="str">
            <v>FIRST STATE PETROLEUM SERVIC</v>
          </cell>
          <cell r="C155" t="str">
            <v>HARRINGTON</v>
          </cell>
          <cell r="D155" t="str">
            <v>DE</v>
          </cell>
          <cell r="E155">
            <v>0</v>
          </cell>
          <cell r="F155">
            <v>0</v>
          </cell>
          <cell r="G155">
            <v>5832.16</v>
          </cell>
          <cell r="H155">
            <v>0</v>
          </cell>
          <cell r="I155">
            <v>0</v>
          </cell>
          <cell r="J155">
            <v>5632.16</v>
          </cell>
          <cell r="K155">
            <v>0</v>
          </cell>
        </row>
        <row r="156">
          <cell r="A156" t="str">
            <v>105229</v>
          </cell>
          <cell r="B156" t="str">
            <v>FLORIDA PETROLEUM SERVICE</v>
          </cell>
          <cell r="C156" t="str">
            <v>APOPKA</v>
          </cell>
          <cell r="D156" t="str">
            <v>FL</v>
          </cell>
          <cell r="E156">
            <v>0</v>
          </cell>
          <cell r="F156">
            <v>474.84</v>
          </cell>
          <cell r="G156">
            <v>0</v>
          </cell>
          <cell r="H156">
            <v>100</v>
          </cell>
          <cell r="I156">
            <v>814.01</v>
          </cell>
          <cell r="J156">
            <v>0</v>
          </cell>
          <cell r="K156">
            <v>100</v>
          </cell>
        </row>
        <row r="157">
          <cell r="A157" t="str">
            <v>794300</v>
          </cell>
          <cell r="B157" t="str">
            <v>FLUID AIRE INC</v>
          </cell>
          <cell r="C157" t="str">
            <v>TUCSON</v>
          </cell>
          <cell r="D157" t="str">
            <v>AZ</v>
          </cell>
          <cell r="E157">
            <v>0</v>
          </cell>
          <cell r="F157">
            <v>0</v>
          </cell>
          <cell r="G157">
            <v>0</v>
          </cell>
          <cell r="H157">
            <v>0</v>
          </cell>
          <cell r="I157">
            <v>0</v>
          </cell>
          <cell r="J157">
            <v>654.72</v>
          </cell>
          <cell r="K157">
            <v>0</v>
          </cell>
        </row>
        <row r="158">
          <cell r="A158" t="str">
            <v>104651</v>
          </cell>
          <cell r="B158" t="str">
            <v>FOUR STAR PETROLEUM SERVICES</v>
          </cell>
          <cell r="C158" t="str">
            <v>ROANOKE</v>
          </cell>
          <cell r="D158" t="str">
            <v>VA</v>
          </cell>
          <cell r="E158">
            <v>3263.88</v>
          </cell>
          <cell r="F158">
            <v>14220.16</v>
          </cell>
          <cell r="G158">
            <v>0</v>
          </cell>
          <cell r="H158">
            <v>100</v>
          </cell>
          <cell r="I158">
            <v>29972.639999999999</v>
          </cell>
          <cell r="J158">
            <v>16155.94</v>
          </cell>
          <cell r="K158">
            <v>46</v>
          </cell>
        </row>
        <row r="159">
          <cell r="A159" t="str">
            <v>104651</v>
          </cell>
          <cell r="B159" t="str">
            <v>FOUR STAR PETROLEUM SERVICES</v>
          </cell>
          <cell r="C159" t="str">
            <v>ROANOKE</v>
          </cell>
          <cell r="D159" t="str">
            <v>VA</v>
          </cell>
          <cell r="E159">
            <v>0</v>
          </cell>
          <cell r="F159">
            <v>0</v>
          </cell>
          <cell r="G159">
            <v>15971.45</v>
          </cell>
          <cell r="H159">
            <v>0</v>
          </cell>
          <cell r="I159">
            <v>0</v>
          </cell>
          <cell r="J159">
            <v>16693.580000000002</v>
          </cell>
          <cell r="K159">
            <v>0</v>
          </cell>
        </row>
        <row r="160">
          <cell r="A160" t="str">
            <v>104652</v>
          </cell>
          <cell r="B160" t="str">
            <v>FOWLER EQUIPMENT CO.</v>
          </cell>
          <cell r="C160" t="str">
            <v>TEXARKANA</v>
          </cell>
          <cell r="D160" t="str">
            <v>TX</v>
          </cell>
          <cell r="E160">
            <v>5948.73</v>
          </cell>
          <cell r="F160">
            <v>19302.669999999998</v>
          </cell>
          <cell r="G160">
            <v>0</v>
          </cell>
          <cell r="H160">
            <v>100</v>
          </cell>
          <cell r="I160">
            <v>43288.11</v>
          </cell>
          <cell r="J160">
            <v>6887</v>
          </cell>
          <cell r="K160">
            <v>84</v>
          </cell>
        </row>
        <row r="161">
          <cell r="A161" t="str">
            <v>104652</v>
          </cell>
          <cell r="B161" t="str">
            <v>FOWLER EQUIPMENT CO.</v>
          </cell>
          <cell r="C161" t="str">
            <v>TEXARKANA</v>
          </cell>
          <cell r="D161" t="str">
            <v>TX</v>
          </cell>
          <cell r="E161">
            <v>0</v>
          </cell>
          <cell r="F161">
            <v>0</v>
          </cell>
          <cell r="G161">
            <v>82597.009999999995</v>
          </cell>
          <cell r="H161">
            <v>0</v>
          </cell>
          <cell r="I161">
            <v>0</v>
          </cell>
          <cell r="J161">
            <v>90534.28</v>
          </cell>
          <cell r="K161">
            <v>0</v>
          </cell>
        </row>
        <row r="162">
          <cell r="A162" t="str">
            <v>104653</v>
          </cell>
          <cell r="B162" t="str">
            <v>FOX VALLEY PETROLEUM SERVICE</v>
          </cell>
          <cell r="C162" t="str">
            <v>LITTLE CHUTE</v>
          </cell>
          <cell r="D162" t="str">
            <v>WI</v>
          </cell>
          <cell r="E162">
            <v>0</v>
          </cell>
          <cell r="F162">
            <v>0</v>
          </cell>
          <cell r="G162">
            <v>2227.92</v>
          </cell>
          <cell r="H162">
            <v>0</v>
          </cell>
          <cell r="I162">
            <v>0</v>
          </cell>
          <cell r="J162">
            <v>2623.57</v>
          </cell>
          <cell r="K162">
            <v>0</v>
          </cell>
        </row>
        <row r="163">
          <cell r="A163" t="str">
            <v>104653</v>
          </cell>
          <cell r="B163" t="str">
            <v>FOX VALLEY PETROLEUM SERVICE</v>
          </cell>
          <cell r="C163" t="str">
            <v>LITTLE CHUTE</v>
          </cell>
          <cell r="D163" t="str">
            <v>WI</v>
          </cell>
          <cell r="E163">
            <v>1288.8399999999999</v>
          </cell>
          <cell r="F163">
            <v>2226.37</v>
          </cell>
          <cell r="G163">
            <v>0</v>
          </cell>
          <cell r="H163">
            <v>100</v>
          </cell>
          <cell r="I163">
            <v>6026.07</v>
          </cell>
          <cell r="J163">
            <v>-1017.08</v>
          </cell>
          <cell r="K163">
            <v>117</v>
          </cell>
        </row>
        <row r="164">
          <cell r="A164" t="str">
            <v>105239</v>
          </cell>
          <cell r="B164" t="str">
            <v>FRANZEN-HILL CORPORATION</v>
          </cell>
          <cell r="C164" t="str">
            <v>TULARE</v>
          </cell>
          <cell r="D164" t="str">
            <v>CA</v>
          </cell>
          <cell r="E164">
            <v>0</v>
          </cell>
          <cell r="F164">
            <v>0</v>
          </cell>
          <cell r="G164">
            <v>14028.07</v>
          </cell>
          <cell r="H164">
            <v>0</v>
          </cell>
          <cell r="I164">
            <v>0</v>
          </cell>
          <cell r="J164">
            <v>16226.95</v>
          </cell>
          <cell r="K164">
            <v>0</v>
          </cell>
        </row>
        <row r="165">
          <cell r="A165" t="str">
            <v>105239</v>
          </cell>
          <cell r="B165" t="str">
            <v>FRANZEN-HILL CORPORATION</v>
          </cell>
          <cell r="C165" t="str">
            <v>TULARE</v>
          </cell>
          <cell r="D165" t="str">
            <v>CA</v>
          </cell>
          <cell r="E165">
            <v>0</v>
          </cell>
          <cell r="F165">
            <v>3494.25</v>
          </cell>
          <cell r="G165">
            <v>0</v>
          </cell>
          <cell r="H165">
            <v>100</v>
          </cell>
          <cell r="I165">
            <v>5990.14</v>
          </cell>
          <cell r="J165">
            <v>1128.44</v>
          </cell>
          <cell r="K165">
            <v>81</v>
          </cell>
        </row>
        <row r="166">
          <cell r="A166" t="str">
            <v>104654</v>
          </cell>
          <cell r="B166" t="str">
            <v>FRITTER &amp; SON, L.A.</v>
          </cell>
          <cell r="C166" t="str">
            <v>HYATTSVILLE</v>
          </cell>
          <cell r="D166" t="str">
            <v>MD</v>
          </cell>
          <cell r="E166">
            <v>0</v>
          </cell>
          <cell r="F166">
            <v>0</v>
          </cell>
          <cell r="G166">
            <v>1303.32</v>
          </cell>
          <cell r="H166">
            <v>0</v>
          </cell>
          <cell r="I166">
            <v>0</v>
          </cell>
          <cell r="J166">
            <v>1577.02</v>
          </cell>
          <cell r="K166">
            <v>0</v>
          </cell>
        </row>
        <row r="167">
          <cell r="A167" t="str">
            <v>104654</v>
          </cell>
          <cell r="B167" t="str">
            <v>FRITTER &amp; SON, L.A.</v>
          </cell>
          <cell r="C167" t="str">
            <v>HYATTSVILLE</v>
          </cell>
          <cell r="D167" t="str">
            <v>MD</v>
          </cell>
          <cell r="E167">
            <v>274.39999999999998</v>
          </cell>
          <cell r="F167">
            <v>1334.81</v>
          </cell>
          <cell r="G167">
            <v>0</v>
          </cell>
          <cell r="H167">
            <v>100</v>
          </cell>
          <cell r="I167">
            <v>2758.65</v>
          </cell>
          <cell r="J167">
            <v>309.48</v>
          </cell>
          <cell r="K167">
            <v>89</v>
          </cell>
        </row>
        <row r="168">
          <cell r="A168" t="str">
            <v>104655</v>
          </cell>
          <cell r="B168" t="str">
            <v>FUEL TECH INC.</v>
          </cell>
          <cell r="C168" t="str">
            <v>CAPITOL HEIGHTS</v>
          </cell>
          <cell r="D168" t="str">
            <v>MD</v>
          </cell>
          <cell r="E168">
            <v>0</v>
          </cell>
          <cell r="F168">
            <v>2077.2600000000002</v>
          </cell>
          <cell r="G168">
            <v>0</v>
          </cell>
          <cell r="H168">
            <v>100</v>
          </cell>
          <cell r="I168">
            <v>3561.02</v>
          </cell>
          <cell r="J168">
            <v>5210.95</v>
          </cell>
          <cell r="K168">
            <v>-46</v>
          </cell>
        </row>
        <row r="169">
          <cell r="A169" t="str">
            <v>104655</v>
          </cell>
          <cell r="B169" t="str">
            <v>FUEL TECH INC.</v>
          </cell>
          <cell r="C169" t="str">
            <v>CAPITOL HEIGHTS</v>
          </cell>
          <cell r="D169" t="str">
            <v>MD</v>
          </cell>
          <cell r="E169">
            <v>0</v>
          </cell>
          <cell r="F169">
            <v>0</v>
          </cell>
          <cell r="G169">
            <v>13056.3</v>
          </cell>
          <cell r="H169">
            <v>0</v>
          </cell>
          <cell r="I169">
            <v>0</v>
          </cell>
          <cell r="J169">
            <v>15528.66</v>
          </cell>
          <cell r="K169">
            <v>0</v>
          </cell>
        </row>
        <row r="170">
          <cell r="A170" t="str">
            <v>104657</v>
          </cell>
          <cell r="B170" t="str">
            <v>FUELING COMPONENTS</v>
          </cell>
          <cell r="C170" t="str">
            <v>JACKSONVILLE</v>
          </cell>
          <cell r="D170" t="str">
            <v>FL</v>
          </cell>
          <cell r="E170">
            <v>0</v>
          </cell>
          <cell r="F170">
            <v>0</v>
          </cell>
          <cell r="G170">
            <v>2114.0300000000002</v>
          </cell>
          <cell r="H170">
            <v>0</v>
          </cell>
          <cell r="I170">
            <v>0</v>
          </cell>
          <cell r="J170">
            <v>2114.0300000000002</v>
          </cell>
          <cell r="K170">
            <v>0</v>
          </cell>
        </row>
        <row r="171">
          <cell r="A171" t="str">
            <v>105246</v>
          </cell>
          <cell r="B171" t="str">
            <v>G &amp; B PETROLEUM, INC.</v>
          </cell>
          <cell r="C171" t="str">
            <v>BEAUMONT</v>
          </cell>
          <cell r="D171" t="str">
            <v>TX</v>
          </cell>
          <cell r="E171">
            <v>0</v>
          </cell>
          <cell r="F171">
            <v>2672.37</v>
          </cell>
          <cell r="G171">
            <v>1041.28</v>
          </cell>
          <cell r="H171">
            <v>61</v>
          </cell>
          <cell r="I171">
            <v>4581.21</v>
          </cell>
          <cell r="J171">
            <v>2232.04</v>
          </cell>
          <cell r="K171">
            <v>51</v>
          </cell>
        </row>
        <row r="172">
          <cell r="A172" t="str">
            <v>104659</v>
          </cell>
          <cell r="B172" t="str">
            <v>G R W EQUIPMENT</v>
          </cell>
          <cell r="C172" t="str">
            <v>PARAMOUNT</v>
          </cell>
          <cell r="D172" t="str">
            <v>CA</v>
          </cell>
          <cell r="E172">
            <v>0</v>
          </cell>
          <cell r="F172">
            <v>0</v>
          </cell>
          <cell r="G172">
            <v>39707.33</v>
          </cell>
          <cell r="H172">
            <v>0</v>
          </cell>
          <cell r="I172">
            <v>0</v>
          </cell>
          <cell r="J172">
            <v>42268.53</v>
          </cell>
          <cell r="K172">
            <v>0</v>
          </cell>
        </row>
        <row r="173">
          <cell r="A173" t="str">
            <v>104659</v>
          </cell>
          <cell r="B173" t="str">
            <v>G R W EQUIPMENT</v>
          </cell>
          <cell r="C173" t="str">
            <v>PARAMOUNT</v>
          </cell>
          <cell r="D173" t="str">
            <v>CA</v>
          </cell>
          <cell r="E173">
            <v>626.97</v>
          </cell>
          <cell r="F173">
            <v>29840.46</v>
          </cell>
          <cell r="G173">
            <v>0</v>
          </cell>
          <cell r="H173">
            <v>100</v>
          </cell>
          <cell r="I173">
            <v>52229.88</v>
          </cell>
          <cell r="J173">
            <v>12345.39</v>
          </cell>
          <cell r="K173">
            <v>76</v>
          </cell>
        </row>
        <row r="174">
          <cell r="A174" t="str">
            <v>104660</v>
          </cell>
          <cell r="B174" t="str">
            <v>GASOLINE EQUIPMENT SERVICE</v>
          </cell>
          <cell r="C174" t="str">
            <v>FORT WAYNE</v>
          </cell>
          <cell r="D174" t="str">
            <v>IN</v>
          </cell>
          <cell r="E174">
            <v>831.6</v>
          </cell>
          <cell r="F174">
            <v>10173.08</v>
          </cell>
          <cell r="G174">
            <v>0</v>
          </cell>
          <cell r="H174">
            <v>100</v>
          </cell>
          <cell r="I174">
            <v>18865.169999999998</v>
          </cell>
          <cell r="J174">
            <v>6535.78</v>
          </cell>
          <cell r="K174">
            <v>65</v>
          </cell>
        </row>
        <row r="175">
          <cell r="A175" t="str">
            <v>104660</v>
          </cell>
          <cell r="B175" t="str">
            <v>GASOLINE EQUIPMENT SERVICE</v>
          </cell>
          <cell r="C175" t="str">
            <v>FORT WAYNE</v>
          </cell>
          <cell r="D175" t="str">
            <v>IN</v>
          </cell>
          <cell r="E175">
            <v>0</v>
          </cell>
          <cell r="F175">
            <v>0</v>
          </cell>
          <cell r="G175">
            <v>9927.69</v>
          </cell>
          <cell r="H175">
            <v>0</v>
          </cell>
          <cell r="I175">
            <v>0</v>
          </cell>
          <cell r="J175">
            <v>13272.31</v>
          </cell>
          <cell r="K175">
            <v>0</v>
          </cell>
        </row>
        <row r="176">
          <cell r="A176" t="str">
            <v>104664</v>
          </cell>
          <cell r="B176" t="str">
            <v>GENERAL OIL EQUIPMENT</v>
          </cell>
          <cell r="C176" t="str">
            <v>KANKAKEE</v>
          </cell>
          <cell r="D176" t="str">
            <v>IL</v>
          </cell>
          <cell r="E176">
            <v>881.43</v>
          </cell>
          <cell r="F176">
            <v>11308.28</v>
          </cell>
          <cell r="G176">
            <v>0</v>
          </cell>
          <cell r="H176">
            <v>100</v>
          </cell>
          <cell r="I176">
            <v>20896.650000000001</v>
          </cell>
          <cell r="J176">
            <v>9069.9</v>
          </cell>
          <cell r="K176">
            <v>57</v>
          </cell>
        </row>
        <row r="177">
          <cell r="A177" t="str">
            <v>104664</v>
          </cell>
          <cell r="B177" t="str">
            <v>GENERAL OIL EQUIPMENT</v>
          </cell>
          <cell r="C177" t="str">
            <v>KANKAKEE</v>
          </cell>
          <cell r="D177" t="str">
            <v>IL</v>
          </cell>
          <cell r="E177">
            <v>0</v>
          </cell>
          <cell r="F177">
            <v>0</v>
          </cell>
          <cell r="G177">
            <v>21554.81</v>
          </cell>
          <cell r="H177">
            <v>0</v>
          </cell>
          <cell r="I177">
            <v>0</v>
          </cell>
          <cell r="J177">
            <v>24139.37</v>
          </cell>
          <cell r="K177">
            <v>0</v>
          </cell>
        </row>
        <row r="178">
          <cell r="A178" t="str">
            <v>105255</v>
          </cell>
          <cell r="B178" t="str">
            <v>GENERAL OIL EQUIPMENT COMPAN</v>
          </cell>
          <cell r="C178" t="str">
            <v>AMHERST</v>
          </cell>
          <cell r="D178" t="str">
            <v>NY</v>
          </cell>
          <cell r="E178">
            <v>0</v>
          </cell>
          <cell r="F178">
            <v>0</v>
          </cell>
          <cell r="G178">
            <v>6968.6</v>
          </cell>
          <cell r="H178">
            <v>0</v>
          </cell>
          <cell r="I178">
            <v>0</v>
          </cell>
          <cell r="J178">
            <v>6968.6</v>
          </cell>
          <cell r="K178">
            <v>0</v>
          </cell>
        </row>
        <row r="179">
          <cell r="A179" t="str">
            <v>105255</v>
          </cell>
          <cell r="B179" t="str">
            <v>GENERAL OIL EQUIPMENT COMPAN</v>
          </cell>
          <cell r="C179" t="str">
            <v>AMHERST</v>
          </cell>
          <cell r="D179" t="str">
            <v>NY</v>
          </cell>
          <cell r="E179">
            <v>601.16999999999996</v>
          </cell>
          <cell r="F179">
            <v>293.35000000000002</v>
          </cell>
          <cell r="G179">
            <v>0</v>
          </cell>
          <cell r="H179">
            <v>100</v>
          </cell>
          <cell r="I179">
            <v>1533.46</v>
          </cell>
          <cell r="J179">
            <v>12438.04</v>
          </cell>
          <cell r="K179">
            <v>-711</v>
          </cell>
        </row>
        <row r="180">
          <cell r="A180" t="str">
            <v>104663</v>
          </cell>
          <cell r="B180" t="str">
            <v>GENERAL PETROLEUM EQPT &amp; SPL</v>
          </cell>
          <cell r="C180" t="str">
            <v>ORLANDO</v>
          </cell>
          <cell r="D180" t="str">
            <v>FL</v>
          </cell>
          <cell r="E180">
            <v>0</v>
          </cell>
          <cell r="F180">
            <v>0</v>
          </cell>
          <cell r="G180">
            <v>19648.599999999999</v>
          </cell>
          <cell r="H180">
            <v>0</v>
          </cell>
          <cell r="I180">
            <v>0</v>
          </cell>
          <cell r="J180">
            <v>19648.599999999999</v>
          </cell>
          <cell r="K180">
            <v>0</v>
          </cell>
        </row>
        <row r="181">
          <cell r="A181" t="str">
            <v>104663</v>
          </cell>
          <cell r="B181" t="str">
            <v>GENERAL PETROLEUM EQPT &amp; SPL</v>
          </cell>
          <cell r="C181" t="str">
            <v>ORLANDO</v>
          </cell>
          <cell r="D181" t="str">
            <v>FL</v>
          </cell>
          <cell r="E181">
            <v>0</v>
          </cell>
          <cell r="F181">
            <v>6212.56</v>
          </cell>
          <cell r="G181">
            <v>0</v>
          </cell>
          <cell r="H181">
            <v>100</v>
          </cell>
          <cell r="I181">
            <v>10650.1</v>
          </cell>
          <cell r="J181">
            <v>3232.62</v>
          </cell>
          <cell r="K181">
            <v>70</v>
          </cell>
        </row>
        <row r="182">
          <cell r="A182" t="str">
            <v>104668</v>
          </cell>
          <cell r="B182" t="str">
            <v>GILLHESPY/R.V. SEAMAN</v>
          </cell>
          <cell r="C182" t="str">
            <v>GRAND RAPIDS</v>
          </cell>
          <cell r="D182" t="str">
            <v>MI</v>
          </cell>
          <cell r="E182">
            <v>0</v>
          </cell>
          <cell r="F182">
            <v>5821.51</v>
          </cell>
          <cell r="G182">
            <v>0</v>
          </cell>
          <cell r="H182">
            <v>100</v>
          </cell>
          <cell r="I182">
            <v>9979.73</v>
          </cell>
          <cell r="J182">
            <v>1082.2</v>
          </cell>
          <cell r="K182">
            <v>89</v>
          </cell>
        </row>
        <row r="183">
          <cell r="A183" t="str">
            <v>104668</v>
          </cell>
          <cell r="B183" t="str">
            <v>GILLHESPY/R.V. SEAMAN</v>
          </cell>
          <cell r="C183" t="str">
            <v>GRAND RAPIDS</v>
          </cell>
          <cell r="D183" t="str">
            <v>MI</v>
          </cell>
          <cell r="E183">
            <v>0</v>
          </cell>
          <cell r="F183">
            <v>0</v>
          </cell>
          <cell r="G183">
            <v>3340.72</v>
          </cell>
          <cell r="H183">
            <v>0</v>
          </cell>
          <cell r="I183">
            <v>0</v>
          </cell>
          <cell r="J183">
            <v>3340.72</v>
          </cell>
          <cell r="K183">
            <v>0</v>
          </cell>
        </row>
        <row r="184">
          <cell r="A184" t="str">
            <v>105260</v>
          </cell>
          <cell r="B184" t="str">
            <v>GLASGOW EQUIPMENT SERVICE</v>
          </cell>
          <cell r="C184" t="str">
            <v>RIVIERA BEACH</v>
          </cell>
          <cell r="D184" t="str">
            <v>FL</v>
          </cell>
          <cell r="E184">
            <v>0</v>
          </cell>
          <cell r="F184">
            <v>0</v>
          </cell>
          <cell r="G184">
            <v>0</v>
          </cell>
          <cell r="H184">
            <v>0</v>
          </cell>
          <cell r="I184">
            <v>0</v>
          </cell>
          <cell r="J184">
            <v>4258.4399999999996</v>
          </cell>
          <cell r="K184">
            <v>0</v>
          </cell>
        </row>
        <row r="185">
          <cell r="A185" t="str">
            <v>105260</v>
          </cell>
          <cell r="B185" t="str">
            <v>GLASGOW EQUIPMENT SERVICE</v>
          </cell>
          <cell r="C185" t="str">
            <v>RIVIERA BEACH</v>
          </cell>
          <cell r="D185" t="str">
            <v>FL</v>
          </cell>
          <cell r="E185">
            <v>0</v>
          </cell>
          <cell r="F185">
            <v>0</v>
          </cell>
          <cell r="G185">
            <v>26525.5</v>
          </cell>
          <cell r="H185">
            <v>0</v>
          </cell>
          <cell r="I185">
            <v>0</v>
          </cell>
          <cell r="J185">
            <v>30273.64</v>
          </cell>
          <cell r="K185">
            <v>0</v>
          </cell>
        </row>
        <row r="186">
          <cell r="A186" t="str">
            <v>104671</v>
          </cell>
          <cell r="B186" t="str">
            <v>GORDON'S PETROLEUM EQPT SALE</v>
          </cell>
          <cell r="C186" t="str">
            <v>DOTHAN</v>
          </cell>
          <cell r="D186" t="str">
            <v>AL</v>
          </cell>
          <cell r="E186">
            <v>0</v>
          </cell>
          <cell r="F186">
            <v>0</v>
          </cell>
          <cell r="G186">
            <v>0</v>
          </cell>
          <cell r="H186">
            <v>0</v>
          </cell>
          <cell r="I186">
            <v>0</v>
          </cell>
          <cell r="J186">
            <v>0</v>
          </cell>
          <cell r="K186">
            <v>0</v>
          </cell>
        </row>
        <row r="187">
          <cell r="A187" t="str">
            <v>104671</v>
          </cell>
          <cell r="B187" t="str">
            <v>GORDON'S PETROLEUM EQPT SALE</v>
          </cell>
          <cell r="C187" t="str">
            <v>DOTHAN</v>
          </cell>
          <cell r="D187" t="str">
            <v>AL</v>
          </cell>
          <cell r="E187">
            <v>0</v>
          </cell>
          <cell r="F187">
            <v>0</v>
          </cell>
          <cell r="G187">
            <v>3737.04</v>
          </cell>
          <cell r="H187">
            <v>0</v>
          </cell>
          <cell r="I187">
            <v>0</v>
          </cell>
          <cell r="J187">
            <v>3737.04</v>
          </cell>
          <cell r="K187">
            <v>0</v>
          </cell>
        </row>
        <row r="188">
          <cell r="A188" t="str">
            <v>104673</v>
          </cell>
          <cell r="B188" t="str">
            <v>GRAY LES &amp; CO. INC</v>
          </cell>
          <cell r="C188" t="str">
            <v>GARLAND</v>
          </cell>
          <cell r="D188" t="str">
            <v>TX</v>
          </cell>
          <cell r="E188">
            <v>0</v>
          </cell>
          <cell r="F188">
            <v>7111.12</v>
          </cell>
          <cell r="G188">
            <v>1831.2</v>
          </cell>
          <cell r="H188">
            <v>74</v>
          </cell>
          <cell r="I188">
            <v>12190.49</v>
          </cell>
          <cell r="J188">
            <v>1831.2</v>
          </cell>
          <cell r="K188">
            <v>85</v>
          </cell>
        </row>
        <row r="189">
          <cell r="A189" t="str">
            <v>104674</v>
          </cell>
          <cell r="B189" t="str">
            <v>GRIFFIN PETROLEUM &amp; ELECTRIC</v>
          </cell>
          <cell r="C189" t="str">
            <v>BLYTHEWOOD</v>
          </cell>
          <cell r="D189" t="str">
            <v>SC</v>
          </cell>
          <cell r="E189">
            <v>2176.02</v>
          </cell>
          <cell r="F189">
            <v>3788.7</v>
          </cell>
          <cell r="G189">
            <v>0</v>
          </cell>
          <cell r="H189">
            <v>100</v>
          </cell>
          <cell r="I189">
            <v>10225.23</v>
          </cell>
          <cell r="J189">
            <v>2215.62</v>
          </cell>
          <cell r="K189">
            <v>78</v>
          </cell>
        </row>
        <row r="190">
          <cell r="A190" t="str">
            <v>104674</v>
          </cell>
          <cell r="B190" t="str">
            <v>GRIFFIN PETROLEUM &amp; ELECTRIC</v>
          </cell>
          <cell r="C190" t="str">
            <v>BLYTHEWOOD</v>
          </cell>
          <cell r="D190" t="str">
            <v>SC</v>
          </cell>
          <cell r="E190">
            <v>0</v>
          </cell>
          <cell r="F190">
            <v>0</v>
          </cell>
          <cell r="G190">
            <v>8687.93</v>
          </cell>
          <cell r="H190">
            <v>0</v>
          </cell>
          <cell r="I190">
            <v>0</v>
          </cell>
          <cell r="J190">
            <v>8687.93</v>
          </cell>
          <cell r="K190">
            <v>0</v>
          </cell>
        </row>
        <row r="191">
          <cell r="A191" t="str">
            <v>393410</v>
          </cell>
          <cell r="B191" t="str">
            <v>GRIMMS PUMP SERVICE</v>
          </cell>
          <cell r="C191" t="str">
            <v>RAPID CITY</v>
          </cell>
          <cell r="D191" t="str">
            <v>SD</v>
          </cell>
          <cell r="E191">
            <v>1861.14</v>
          </cell>
          <cell r="F191">
            <v>5090.32</v>
          </cell>
          <cell r="G191">
            <v>0</v>
          </cell>
          <cell r="H191">
            <v>100</v>
          </cell>
          <cell r="I191">
            <v>11916.79</v>
          </cell>
          <cell r="J191">
            <v>1096.92</v>
          </cell>
          <cell r="K191">
            <v>91</v>
          </cell>
        </row>
        <row r="192">
          <cell r="A192" t="str">
            <v>393410</v>
          </cell>
          <cell r="B192" t="str">
            <v>GRIMMS PUMP SERVICE</v>
          </cell>
          <cell r="C192" t="str">
            <v>RAPID CITY</v>
          </cell>
          <cell r="D192" t="str">
            <v>SD</v>
          </cell>
          <cell r="E192">
            <v>0</v>
          </cell>
          <cell r="F192">
            <v>0</v>
          </cell>
          <cell r="G192">
            <v>11352.92</v>
          </cell>
          <cell r="H192">
            <v>0</v>
          </cell>
          <cell r="I192">
            <v>0</v>
          </cell>
          <cell r="J192">
            <v>14761.38</v>
          </cell>
          <cell r="K192">
            <v>0</v>
          </cell>
        </row>
        <row r="193">
          <cell r="A193" t="str">
            <v>105271</v>
          </cell>
          <cell r="B193" t="str">
            <v>H &amp; S ENTERPRISES</v>
          </cell>
          <cell r="C193" t="str">
            <v>FARMINGTON</v>
          </cell>
          <cell r="D193" t="str">
            <v>NM</v>
          </cell>
          <cell r="E193">
            <v>0</v>
          </cell>
          <cell r="F193">
            <v>5647.6</v>
          </cell>
          <cell r="G193">
            <v>3210.66</v>
          </cell>
          <cell r="H193">
            <v>43</v>
          </cell>
          <cell r="I193">
            <v>9681.6</v>
          </cell>
          <cell r="J193">
            <v>6231.86</v>
          </cell>
          <cell r="K193">
            <v>36</v>
          </cell>
        </row>
        <row r="194">
          <cell r="A194" t="str">
            <v>105273</v>
          </cell>
          <cell r="B194" t="str">
            <v>HALL &amp; ASSOCIATES, INC., R.L</v>
          </cell>
          <cell r="C194" t="str">
            <v>BATON ROUGE</v>
          </cell>
          <cell r="D194" t="str">
            <v>LA</v>
          </cell>
          <cell r="E194">
            <v>1778.04</v>
          </cell>
          <cell r="F194">
            <v>13475.18</v>
          </cell>
          <cell r="G194">
            <v>0</v>
          </cell>
          <cell r="H194">
            <v>100</v>
          </cell>
          <cell r="I194">
            <v>26148.38</v>
          </cell>
          <cell r="J194">
            <v>442.74</v>
          </cell>
          <cell r="K194">
            <v>98</v>
          </cell>
        </row>
        <row r="195">
          <cell r="A195" t="str">
            <v>105273</v>
          </cell>
          <cell r="B195" t="str">
            <v>HALL &amp; ASSOCIATES, INC., R.L</v>
          </cell>
          <cell r="C195" t="str">
            <v>BATON ROUGE</v>
          </cell>
          <cell r="D195" t="str">
            <v>LA</v>
          </cell>
          <cell r="E195">
            <v>0</v>
          </cell>
          <cell r="F195">
            <v>0</v>
          </cell>
          <cell r="G195">
            <v>4460.96</v>
          </cell>
          <cell r="H195">
            <v>0</v>
          </cell>
          <cell r="I195">
            <v>0</v>
          </cell>
          <cell r="J195">
            <v>16092.28</v>
          </cell>
          <cell r="K195">
            <v>0</v>
          </cell>
        </row>
        <row r="196">
          <cell r="A196" t="str">
            <v>105275</v>
          </cell>
          <cell r="B196" t="str">
            <v>HAMILTON SERVICE COMPANY,LLC</v>
          </cell>
          <cell r="C196" t="str">
            <v>BASEHOR</v>
          </cell>
          <cell r="D196" t="str">
            <v>KS</v>
          </cell>
          <cell r="E196">
            <v>0</v>
          </cell>
          <cell r="F196">
            <v>0</v>
          </cell>
          <cell r="G196">
            <v>1120.72</v>
          </cell>
          <cell r="H196">
            <v>0</v>
          </cell>
          <cell r="I196">
            <v>0</v>
          </cell>
          <cell r="J196">
            <v>1120.72</v>
          </cell>
          <cell r="K196">
            <v>0</v>
          </cell>
        </row>
        <row r="197">
          <cell r="A197" t="str">
            <v>105275</v>
          </cell>
          <cell r="B197" t="str">
            <v>HAMILTON SERVICE COMPANY,LLC</v>
          </cell>
          <cell r="C197" t="str">
            <v>BASEHOR</v>
          </cell>
          <cell r="D197" t="str">
            <v>KS</v>
          </cell>
          <cell r="E197">
            <v>1626.06</v>
          </cell>
          <cell r="F197">
            <v>3175.74</v>
          </cell>
          <cell r="G197">
            <v>0</v>
          </cell>
          <cell r="H197">
            <v>100</v>
          </cell>
          <cell r="I197">
            <v>8231.66</v>
          </cell>
          <cell r="J197">
            <v>0</v>
          </cell>
          <cell r="K197">
            <v>100</v>
          </cell>
        </row>
        <row r="198">
          <cell r="A198" t="str">
            <v>104683</v>
          </cell>
          <cell r="B198" t="str">
            <v>HARRIS SERVICE &amp; EQPT.</v>
          </cell>
          <cell r="C198" t="str">
            <v>BYRON</v>
          </cell>
          <cell r="D198" t="str">
            <v>GA</v>
          </cell>
          <cell r="E198">
            <v>0</v>
          </cell>
          <cell r="F198">
            <v>0</v>
          </cell>
          <cell r="G198">
            <v>4415.7299999999996</v>
          </cell>
          <cell r="H198">
            <v>0</v>
          </cell>
          <cell r="I198">
            <v>0</v>
          </cell>
          <cell r="J198">
            <v>4415.7299999999996</v>
          </cell>
          <cell r="K198">
            <v>0</v>
          </cell>
        </row>
        <row r="199">
          <cell r="A199" t="str">
            <v>104683</v>
          </cell>
          <cell r="B199" t="str">
            <v>HARRIS SERVICE &amp; EQPT.</v>
          </cell>
          <cell r="C199" t="str">
            <v>BYRON</v>
          </cell>
          <cell r="D199" t="str">
            <v>GA</v>
          </cell>
          <cell r="E199">
            <v>5417.94</v>
          </cell>
          <cell r="F199">
            <v>24250.3</v>
          </cell>
          <cell r="G199">
            <v>0</v>
          </cell>
          <cell r="H199">
            <v>100</v>
          </cell>
          <cell r="I199">
            <v>50859.839999999997</v>
          </cell>
          <cell r="J199">
            <v>3220.42</v>
          </cell>
          <cell r="K199">
            <v>94</v>
          </cell>
        </row>
        <row r="200">
          <cell r="A200" t="str">
            <v>409350</v>
          </cell>
          <cell r="B200" t="str">
            <v>HARTSOOK EQ &amp; PUMP SERV</v>
          </cell>
          <cell r="C200" t="str">
            <v>CHEYENNE</v>
          </cell>
          <cell r="D200" t="str">
            <v>WY</v>
          </cell>
          <cell r="E200">
            <v>0</v>
          </cell>
          <cell r="F200">
            <v>0</v>
          </cell>
          <cell r="G200">
            <v>8046.81</v>
          </cell>
          <cell r="H200">
            <v>0</v>
          </cell>
          <cell r="I200">
            <v>0</v>
          </cell>
          <cell r="J200">
            <v>10593.43</v>
          </cell>
          <cell r="K200">
            <v>0</v>
          </cell>
        </row>
        <row r="201">
          <cell r="A201" t="str">
            <v>409350</v>
          </cell>
          <cell r="B201" t="str">
            <v>HARTSOOK EQ &amp; PUMP SERV</v>
          </cell>
          <cell r="C201" t="str">
            <v>CHEYENNE</v>
          </cell>
          <cell r="D201" t="str">
            <v>WY</v>
          </cell>
          <cell r="E201">
            <v>1476.48</v>
          </cell>
          <cell r="F201">
            <v>4412.6099999999997</v>
          </cell>
          <cell r="G201">
            <v>0</v>
          </cell>
          <cell r="H201">
            <v>100</v>
          </cell>
          <cell r="I201">
            <v>10095.58</v>
          </cell>
          <cell r="J201">
            <v>2677.18</v>
          </cell>
          <cell r="K201">
            <v>73</v>
          </cell>
        </row>
        <row r="202">
          <cell r="A202" t="str">
            <v>104685</v>
          </cell>
          <cell r="B202" t="str">
            <v>HAWKINS EQUIPMENT COMPANY</v>
          </cell>
          <cell r="C202" t="str">
            <v>PONTIAC</v>
          </cell>
          <cell r="D202" t="str">
            <v>MI</v>
          </cell>
          <cell r="E202">
            <v>3650.58</v>
          </cell>
          <cell r="F202">
            <v>12256.75</v>
          </cell>
          <cell r="G202">
            <v>0</v>
          </cell>
          <cell r="H202">
            <v>100</v>
          </cell>
          <cell r="I202">
            <v>27269.71</v>
          </cell>
          <cell r="J202">
            <v>6861.4</v>
          </cell>
          <cell r="K202">
            <v>75</v>
          </cell>
        </row>
        <row r="203">
          <cell r="A203" t="str">
            <v>104685</v>
          </cell>
          <cell r="B203" t="str">
            <v>HAWKINS EQUIPMENT COMPANY</v>
          </cell>
          <cell r="C203" t="str">
            <v>PONTIAC</v>
          </cell>
          <cell r="D203" t="str">
            <v>MI</v>
          </cell>
          <cell r="E203">
            <v>0</v>
          </cell>
          <cell r="F203">
            <v>0</v>
          </cell>
          <cell r="G203">
            <v>26141.66</v>
          </cell>
          <cell r="H203">
            <v>0</v>
          </cell>
          <cell r="I203">
            <v>0</v>
          </cell>
          <cell r="J203">
            <v>32902.239999999998</v>
          </cell>
          <cell r="K203">
            <v>0</v>
          </cell>
        </row>
        <row r="204">
          <cell r="A204" t="str">
            <v>104686</v>
          </cell>
          <cell r="B204" t="str">
            <v>HAWKINS PETROLEUM EQUIPMENT</v>
          </cell>
          <cell r="C204" t="str">
            <v>SPRINGFIELD</v>
          </cell>
          <cell r="D204" t="str">
            <v>MO</v>
          </cell>
          <cell r="E204">
            <v>54.5</v>
          </cell>
          <cell r="F204">
            <v>3657</v>
          </cell>
          <cell r="G204">
            <v>0</v>
          </cell>
          <cell r="H204">
            <v>100</v>
          </cell>
          <cell r="I204">
            <v>6362.57</v>
          </cell>
          <cell r="J204">
            <v>0</v>
          </cell>
          <cell r="K204">
            <v>100</v>
          </cell>
        </row>
        <row r="205">
          <cell r="A205" t="str">
            <v>104686</v>
          </cell>
          <cell r="B205" t="str">
            <v>HAWKINS PETROLEUM EQUIPMENT</v>
          </cell>
          <cell r="C205" t="str">
            <v>SPRINGFIELD</v>
          </cell>
          <cell r="D205" t="str">
            <v>MO</v>
          </cell>
          <cell r="E205">
            <v>0</v>
          </cell>
          <cell r="F205">
            <v>0</v>
          </cell>
          <cell r="G205">
            <v>1048.3599999999999</v>
          </cell>
          <cell r="H205">
            <v>0</v>
          </cell>
          <cell r="I205">
            <v>0</v>
          </cell>
          <cell r="J205">
            <v>1048.3599999999999</v>
          </cell>
          <cell r="K205">
            <v>0</v>
          </cell>
        </row>
        <row r="206">
          <cell r="A206" t="str">
            <v>104688</v>
          </cell>
          <cell r="B206" t="str">
            <v>HESCO PETROLEUM EQUIPMENT</v>
          </cell>
          <cell r="C206" t="str">
            <v>PAYSON</v>
          </cell>
          <cell r="D206" t="str">
            <v>IL</v>
          </cell>
          <cell r="E206">
            <v>0</v>
          </cell>
          <cell r="F206">
            <v>0</v>
          </cell>
          <cell r="G206">
            <v>8408</v>
          </cell>
          <cell r="H206">
            <v>0</v>
          </cell>
          <cell r="I206">
            <v>0</v>
          </cell>
          <cell r="J206">
            <v>12908.3</v>
          </cell>
          <cell r="K206">
            <v>0</v>
          </cell>
        </row>
        <row r="207">
          <cell r="A207" t="str">
            <v>104688</v>
          </cell>
          <cell r="B207" t="str">
            <v>HESCO PETROLEUM EQUIPMENT</v>
          </cell>
          <cell r="C207" t="str">
            <v>PAYSON</v>
          </cell>
          <cell r="D207" t="str">
            <v>IL</v>
          </cell>
          <cell r="E207">
            <v>0</v>
          </cell>
          <cell r="F207">
            <v>7971.96</v>
          </cell>
          <cell r="G207">
            <v>0</v>
          </cell>
          <cell r="H207">
            <v>100</v>
          </cell>
          <cell r="I207">
            <v>13666.22</v>
          </cell>
          <cell r="J207">
            <v>3071.6</v>
          </cell>
          <cell r="K207">
            <v>78</v>
          </cell>
        </row>
        <row r="208">
          <cell r="A208" t="str">
            <v>104691</v>
          </cell>
          <cell r="B208" t="str">
            <v>HOFFMAN EQUIPMENT SERV., MIK</v>
          </cell>
          <cell r="C208" t="str">
            <v>MOBILE</v>
          </cell>
          <cell r="D208" t="str">
            <v>AL</v>
          </cell>
          <cell r="E208">
            <v>0</v>
          </cell>
          <cell r="F208">
            <v>0</v>
          </cell>
          <cell r="G208">
            <v>694.9</v>
          </cell>
          <cell r="H208">
            <v>0</v>
          </cell>
          <cell r="I208">
            <v>0</v>
          </cell>
          <cell r="J208">
            <v>694.9</v>
          </cell>
          <cell r="K208">
            <v>0</v>
          </cell>
        </row>
        <row r="209">
          <cell r="A209" t="str">
            <v>104691</v>
          </cell>
          <cell r="B209" t="str">
            <v>HOFFMAN EQUIPMENT SERV., MIK</v>
          </cell>
          <cell r="C209" t="str">
            <v>MOBILE</v>
          </cell>
          <cell r="D209" t="str">
            <v>AL</v>
          </cell>
          <cell r="E209">
            <v>0</v>
          </cell>
          <cell r="F209">
            <v>882.69</v>
          </cell>
          <cell r="G209">
            <v>0</v>
          </cell>
          <cell r="H209">
            <v>100</v>
          </cell>
          <cell r="I209">
            <v>1513.18</v>
          </cell>
          <cell r="J209">
            <v>0</v>
          </cell>
          <cell r="K209">
            <v>100</v>
          </cell>
        </row>
        <row r="210">
          <cell r="A210" t="str">
            <v>423869</v>
          </cell>
          <cell r="B210" t="str">
            <v>HOFFMAN PETROLEUM EQUIPMENT</v>
          </cell>
          <cell r="C210" t="str">
            <v>GRAND ISLAND</v>
          </cell>
          <cell r="D210" t="str">
            <v>NE</v>
          </cell>
          <cell r="E210">
            <v>0</v>
          </cell>
          <cell r="F210">
            <v>0</v>
          </cell>
          <cell r="G210">
            <v>6020.2</v>
          </cell>
          <cell r="H210">
            <v>0</v>
          </cell>
          <cell r="I210">
            <v>0</v>
          </cell>
          <cell r="J210">
            <v>6020.2</v>
          </cell>
          <cell r="K210">
            <v>0</v>
          </cell>
        </row>
        <row r="211">
          <cell r="A211" t="str">
            <v>423869</v>
          </cell>
          <cell r="B211" t="str">
            <v>HOFFMAN PETROLEUM EQUIPMENT</v>
          </cell>
          <cell r="C211" t="str">
            <v>GRAND ISLAND</v>
          </cell>
          <cell r="D211" t="str">
            <v>NE</v>
          </cell>
          <cell r="E211">
            <v>0</v>
          </cell>
          <cell r="F211">
            <v>4628.9399999999996</v>
          </cell>
          <cell r="G211">
            <v>0</v>
          </cell>
          <cell r="H211">
            <v>100</v>
          </cell>
          <cell r="I211">
            <v>7935.33</v>
          </cell>
          <cell r="J211">
            <v>5322.24</v>
          </cell>
          <cell r="K211">
            <v>33</v>
          </cell>
        </row>
        <row r="212">
          <cell r="A212" t="str">
            <v>105289</v>
          </cell>
          <cell r="B212" t="str">
            <v>HUGHES, INC</v>
          </cell>
          <cell r="C212" t="str">
            <v>LAUREL</v>
          </cell>
          <cell r="D212" t="str">
            <v>MS</v>
          </cell>
          <cell r="E212">
            <v>3500.28</v>
          </cell>
          <cell r="F212">
            <v>8581.32</v>
          </cell>
          <cell r="G212">
            <v>0</v>
          </cell>
          <cell r="H212">
            <v>100</v>
          </cell>
          <cell r="I212">
            <v>20711.310000000001</v>
          </cell>
          <cell r="J212">
            <v>0</v>
          </cell>
          <cell r="K212">
            <v>100</v>
          </cell>
        </row>
        <row r="213">
          <cell r="A213" t="str">
            <v>105289</v>
          </cell>
          <cell r="B213" t="str">
            <v>HUGHES, INC</v>
          </cell>
          <cell r="C213" t="str">
            <v>LAUREL</v>
          </cell>
          <cell r="D213" t="str">
            <v>MS</v>
          </cell>
          <cell r="E213">
            <v>0</v>
          </cell>
          <cell r="F213">
            <v>0</v>
          </cell>
          <cell r="G213">
            <v>8782.51</v>
          </cell>
          <cell r="H213">
            <v>0</v>
          </cell>
          <cell r="I213">
            <v>0</v>
          </cell>
          <cell r="J213">
            <v>8782.51</v>
          </cell>
          <cell r="K213">
            <v>0</v>
          </cell>
        </row>
        <row r="214">
          <cell r="A214" t="str">
            <v>104698</v>
          </cell>
          <cell r="B214" t="str">
            <v>HYDRA-AIR PACIFIC, INC.</v>
          </cell>
          <cell r="C214" t="str">
            <v>HONOLULU</v>
          </cell>
          <cell r="D214" t="str">
            <v>HI</v>
          </cell>
          <cell r="E214">
            <v>8715.25</v>
          </cell>
          <cell r="F214">
            <v>17626.03</v>
          </cell>
          <cell r="G214">
            <v>0</v>
          </cell>
          <cell r="H214">
            <v>100</v>
          </cell>
          <cell r="I214">
            <v>45156.480000000003</v>
          </cell>
          <cell r="J214">
            <v>9630.01</v>
          </cell>
          <cell r="K214">
            <v>79</v>
          </cell>
        </row>
        <row r="215">
          <cell r="A215" t="str">
            <v>104698</v>
          </cell>
          <cell r="B215" t="str">
            <v>HYDRA-AIR PACIFIC, INC.</v>
          </cell>
          <cell r="C215" t="str">
            <v>HONOLULU</v>
          </cell>
          <cell r="D215" t="str">
            <v>HI</v>
          </cell>
          <cell r="E215">
            <v>0</v>
          </cell>
          <cell r="F215">
            <v>0</v>
          </cell>
          <cell r="G215">
            <v>41101.42</v>
          </cell>
          <cell r="H215">
            <v>0</v>
          </cell>
          <cell r="I215">
            <v>0</v>
          </cell>
          <cell r="J215">
            <v>46255.68</v>
          </cell>
          <cell r="K215">
            <v>0</v>
          </cell>
        </row>
        <row r="216">
          <cell r="A216" t="str">
            <v>104699</v>
          </cell>
          <cell r="B216" t="str">
            <v>IDAHO PETROLEUM EQUIPMENT</v>
          </cell>
          <cell r="C216" t="str">
            <v>BOISE</v>
          </cell>
          <cell r="D216" t="str">
            <v>ID</v>
          </cell>
          <cell r="E216">
            <v>0</v>
          </cell>
          <cell r="F216">
            <v>112</v>
          </cell>
          <cell r="G216">
            <v>0</v>
          </cell>
          <cell r="H216">
            <v>100</v>
          </cell>
          <cell r="I216">
            <v>192</v>
          </cell>
          <cell r="J216">
            <v>2886.1</v>
          </cell>
          <cell r="K216">
            <v>-1403</v>
          </cell>
        </row>
        <row r="217">
          <cell r="A217" t="str">
            <v>104699</v>
          </cell>
          <cell r="B217" t="str">
            <v>IDAHO PETROLEUM EQUIPMENT</v>
          </cell>
          <cell r="C217" t="str">
            <v>BOISE</v>
          </cell>
          <cell r="D217" t="str">
            <v>ID</v>
          </cell>
          <cell r="E217">
            <v>0</v>
          </cell>
          <cell r="F217">
            <v>0</v>
          </cell>
          <cell r="G217">
            <v>505.52</v>
          </cell>
          <cell r="H217">
            <v>0</v>
          </cell>
          <cell r="I217">
            <v>0</v>
          </cell>
          <cell r="J217">
            <v>505.52</v>
          </cell>
          <cell r="K217">
            <v>0</v>
          </cell>
        </row>
        <row r="218">
          <cell r="A218" t="str">
            <v>105296</v>
          </cell>
          <cell r="B218" t="str">
            <v>ILLOWA ENTERPRISES, INC.</v>
          </cell>
          <cell r="C218" t="str">
            <v>MOLINE</v>
          </cell>
          <cell r="D218" t="str">
            <v>IL</v>
          </cell>
          <cell r="E218">
            <v>0</v>
          </cell>
          <cell r="F218">
            <v>0</v>
          </cell>
          <cell r="G218">
            <v>1413.93</v>
          </cell>
          <cell r="H218">
            <v>0</v>
          </cell>
          <cell r="I218">
            <v>0</v>
          </cell>
          <cell r="J218">
            <v>2119.4699999999998</v>
          </cell>
          <cell r="K218">
            <v>0</v>
          </cell>
        </row>
        <row r="219">
          <cell r="A219" t="str">
            <v>104702</v>
          </cell>
          <cell r="B219" t="str">
            <v>INDEPENDENT PEROLEUM SERVICE</v>
          </cell>
          <cell r="C219" t="str">
            <v>BAXTER</v>
          </cell>
          <cell r="D219" t="str">
            <v>MN</v>
          </cell>
          <cell r="E219">
            <v>0</v>
          </cell>
          <cell r="F219">
            <v>0</v>
          </cell>
          <cell r="G219">
            <v>5683.72</v>
          </cell>
          <cell r="H219">
            <v>0</v>
          </cell>
          <cell r="I219">
            <v>0</v>
          </cell>
          <cell r="J219">
            <v>5683.72</v>
          </cell>
          <cell r="K219">
            <v>0</v>
          </cell>
        </row>
        <row r="220">
          <cell r="A220" t="str">
            <v>104702</v>
          </cell>
          <cell r="B220" t="str">
            <v>INDEPENDENT PEROLEUM SERVICE</v>
          </cell>
          <cell r="C220" t="str">
            <v>BAXTER</v>
          </cell>
          <cell r="D220" t="str">
            <v>MN</v>
          </cell>
          <cell r="E220">
            <v>3588.02</v>
          </cell>
          <cell r="F220">
            <v>1943.84</v>
          </cell>
          <cell r="G220">
            <v>0</v>
          </cell>
          <cell r="H220">
            <v>100</v>
          </cell>
          <cell r="I220">
            <v>9483.19</v>
          </cell>
          <cell r="J220">
            <v>7496.74</v>
          </cell>
          <cell r="K220">
            <v>21</v>
          </cell>
        </row>
        <row r="221">
          <cell r="A221" t="str">
            <v>105302</v>
          </cell>
          <cell r="B221" t="str">
            <v>INDUSTRIAL MARKETING DIST CO</v>
          </cell>
          <cell r="C221" t="str">
            <v>BRIDGE CITY</v>
          </cell>
          <cell r="D221" t="str">
            <v>TX</v>
          </cell>
          <cell r="E221">
            <v>0</v>
          </cell>
          <cell r="F221">
            <v>4057.9</v>
          </cell>
          <cell r="G221">
            <v>1873.9</v>
          </cell>
          <cell r="H221">
            <v>54</v>
          </cell>
          <cell r="I221">
            <v>6956.4</v>
          </cell>
          <cell r="J221">
            <v>6743.8</v>
          </cell>
          <cell r="K221">
            <v>3</v>
          </cell>
        </row>
        <row r="222">
          <cell r="A222" t="str">
            <v>104705</v>
          </cell>
          <cell r="B222" t="str">
            <v>INDUSTRIAL PETROLEUM SUPPLY</v>
          </cell>
          <cell r="C222" t="str">
            <v>HACKENSACK</v>
          </cell>
          <cell r="D222" t="str">
            <v>NJ</v>
          </cell>
          <cell r="E222">
            <v>8451.0499999999993</v>
          </cell>
          <cell r="F222">
            <v>42057.85</v>
          </cell>
          <cell r="G222">
            <v>0</v>
          </cell>
          <cell r="H222">
            <v>100</v>
          </cell>
          <cell r="I222">
            <v>86586.69</v>
          </cell>
          <cell r="J222">
            <v>18916.04</v>
          </cell>
          <cell r="K222">
            <v>78</v>
          </cell>
        </row>
        <row r="223">
          <cell r="A223" t="str">
            <v>104705</v>
          </cell>
          <cell r="B223" t="str">
            <v>INDUSTRIAL PETROLEUM SUPPLY</v>
          </cell>
          <cell r="C223" t="str">
            <v>HACKENSACK</v>
          </cell>
          <cell r="D223" t="str">
            <v>NJ</v>
          </cell>
          <cell r="E223">
            <v>0</v>
          </cell>
          <cell r="F223">
            <v>0</v>
          </cell>
          <cell r="G223">
            <v>53230.69</v>
          </cell>
          <cell r="H223">
            <v>0</v>
          </cell>
          <cell r="I223">
            <v>0</v>
          </cell>
          <cell r="J223">
            <v>60119.49</v>
          </cell>
          <cell r="K223">
            <v>0</v>
          </cell>
        </row>
        <row r="224">
          <cell r="A224" t="str">
            <v>105310</v>
          </cell>
          <cell r="B224" t="str">
            <v>J &amp; J EQUIPMENT, INC.</v>
          </cell>
          <cell r="C224" t="str">
            <v>BROOKSVILLE</v>
          </cell>
          <cell r="D224" t="str">
            <v>FL</v>
          </cell>
          <cell r="E224">
            <v>0</v>
          </cell>
          <cell r="F224">
            <v>5864.5</v>
          </cell>
          <cell r="G224">
            <v>0</v>
          </cell>
          <cell r="H224">
            <v>100</v>
          </cell>
          <cell r="I224">
            <v>10053.43</v>
          </cell>
          <cell r="J224">
            <v>4135.75</v>
          </cell>
          <cell r="K224">
            <v>59</v>
          </cell>
        </row>
        <row r="225">
          <cell r="A225" t="str">
            <v>105310</v>
          </cell>
          <cell r="B225" t="str">
            <v>J &amp; J EQUIPMENT, INC.</v>
          </cell>
          <cell r="C225" t="str">
            <v>BROOKSVILLE</v>
          </cell>
          <cell r="D225" t="str">
            <v>FL</v>
          </cell>
          <cell r="E225">
            <v>0</v>
          </cell>
          <cell r="F225">
            <v>0</v>
          </cell>
          <cell r="G225">
            <v>11387.04</v>
          </cell>
          <cell r="H225">
            <v>0</v>
          </cell>
          <cell r="I225">
            <v>0</v>
          </cell>
          <cell r="J225">
            <v>11387.04</v>
          </cell>
          <cell r="K225">
            <v>0</v>
          </cell>
        </row>
        <row r="226">
          <cell r="A226" t="str">
            <v>104712</v>
          </cell>
          <cell r="B226" t="str">
            <v>JACK'S PUMP &amp; METER</v>
          </cell>
          <cell r="C226" t="str">
            <v>OMAHA</v>
          </cell>
          <cell r="D226" t="str">
            <v>NE</v>
          </cell>
          <cell r="E226">
            <v>0</v>
          </cell>
          <cell r="F226">
            <v>1507.05</v>
          </cell>
          <cell r="G226">
            <v>0</v>
          </cell>
          <cell r="H226">
            <v>100</v>
          </cell>
          <cell r="I226">
            <v>2583.5100000000002</v>
          </cell>
          <cell r="J226">
            <v>1044.9100000000001</v>
          </cell>
          <cell r="K226">
            <v>60</v>
          </cell>
        </row>
        <row r="227">
          <cell r="A227" t="str">
            <v>104712</v>
          </cell>
          <cell r="B227" t="str">
            <v>JACK'S PUMP &amp; METER</v>
          </cell>
          <cell r="C227" t="str">
            <v>OMAHA</v>
          </cell>
          <cell r="D227" t="str">
            <v>NE</v>
          </cell>
          <cell r="E227">
            <v>0</v>
          </cell>
          <cell r="F227">
            <v>0</v>
          </cell>
          <cell r="G227">
            <v>-258.77</v>
          </cell>
          <cell r="H227">
            <v>0</v>
          </cell>
          <cell r="I227">
            <v>0</v>
          </cell>
          <cell r="J227">
            <v>-258.77</v>
          </cell>
          <cell r="K227">
            <v>0</v>
          </cell>
        </row>
        <row r="228">
          <cell r="A228" t="str">
            <v>105314</v>
          </cell>
          <cell r="B228" t="str">
            <v>JACOBSEN SPECIAL SERV, INC.</v>
          </cell>
          <cell r="C228" t="str">
            <v>WESTWEGO</v>
          </cell>
          <cell r="D228" t="str">
            <v>LA</v>
          </cell>
          <cell r="E228">
            <v>0</v>
          </cell>
          <cell r="F228">
            <v>5831.75</v>
          </cell>
          <cell r="G228">
            <v>2470.86</v>
          </cell>
          <cell r="H228">
            <v>58</v>
          </cell>
          <cell r="I228">
            <v>9997.2900000000009</v>
          </cell>
          <cell r="J228">
            <v>4700.04</v>
          </cell>
          <cell r="K228">
            <v>53</v>
          </cell>
        </row>
        <row r="229">
          <cell r="A229" t="str">
            <v>105316</v>
          </cell>
          <cell r="B229" t="str">
            <v>JEPA CONSTRUCTION, INC.</v>
          </cell>
          <cell r="C229" t="str">
            <v>MADISON</v>
          </cell>
          <cell r="D229" t="str">
            <v>WI</v>
          </cell>
          <cell r="E229">
            <v>0</v>
          </cell>
          <cell r="F229">
            <v>2710.05</v>
          </cell>
          <cell r="G229">
            <v>0</v>
          </cell>
          <cell r="H229">
            <v>100</v>
          </cell>
          <cell r="I229">
            <v>4645.8</v>
          </cell>
          <cell r="J229">
            <v>0</v>
          </cell>
          <cell r="K229">
            <v>100</v>
          </cell>
        </row>
        <row r="230">
          <cell r="A230" t="str">
            <v>105316</v>
          </cell>
          <cell r="B230" t="str">
            <v>JEPA CONSTRUCTION, INC.</v>
          </cell>
          <cell r="C230" t="str">
            <v>MADISON</v>
          </cell>
          <cell r="D230" t="str">
            <v>WI</v>
          </cell>
          <cell r="E230">
            <v>0</v>
          </cell>
          <cell r="F230">
            <v>0</v>
          </cell>
          <cell r="G230">
            <v>994.37</v>
          </cell>
          <cell r="H230">
            <v>0</v>
          </cell>
          <cell r="I230">
            <v>0</v>
          </cell>
          <cell r="J230">
            <v>994.37</v>
          </cell>
          <cell r="K230">
            <v>0</v>
          </cell>
        </row>
        <row r="231">
          <cell r="A231" t="str">
            <v>C18445</v>
          </cell>
          <cell r="B231" t="str">
            <v>JOHN REID &amp; SONS LIMITED</v>
          </cell>
          <cell r="C231" t="str">
            <v>MONTREAL, PQ</v>
          </cell>
          <cell r="D231" t="str">
            <v>QC</v>
          </cell>
          <cell r="E231">
            <v>-533.94000000000005</v>
          </cell>
          <cell r="F231">
            <v>18184.71</v>
          </cell>
          <cell r="G231">
            <v>0</v>
          </cell>
          <cell r="H231">
            <v>100</v>
          </cell>
          <cell r="I231">
            <v>30258.46</v>
          </cell>
          <cell r="J231">
            <v>0</v>
          </cell>
          <cell r="K231">
            <v>100</v>
          </cell>
        </row>
        <row r="232">
          <cell r="A232" t="str">
            <v>104718</v>
          </cell>
          <cell r="B232" t="str">
            <v>JONES BROTHERS, INC</v>
          </cell>
          <cell r="C232" t="str">
            <v>BOSSIER CITY</v>
          </cell>
          <cell r="D232" t="str">
            <v>LA</v>
          </cell>
          <cell r="E232">
            <v>4284.72</v>
          </cell>
          <cell r="F232">
            <v>51479.23</v>
          </cell>
          <cell r="G232">
            <v>0</v>
          </cell>
          <cell r="H232">
            <v>100</v>
          </cell>
          <cell r="I232">
            <v>95595.34</v>
          </cell>
          <cell r="J232">
            <v>14911.07</v>
          </cell>
          <cell r="K232">
            <v>84</v>
          </cell>
        </row>
        <row r="233">
          <cell r="A233" t="str">
            <v>104718</v>
          </cell>
          <cell r="B233" t="str">
            <v>JONES BROTHERS, INC</v>
          </cell>
          <cell r="C233" t="str">
            <v>BOSSIER CITY</v>
          </cell>
          <cell r="D233" t="str">
            <v>LA</v>
          </cell>
          <cell r="E233">
            <v>0</v>
          </cell>
          <cell r="F233">
            <v>0</v>
          </cell>
          <cell r="G233">
            <v>21159.22</v>
          </cell>
          <cell r="H233">
            <v>0</v>
          </cell>
          <cell r="I233">
            <v>0</v>
          </cell>
          <cell r="J233">
            <v>24755.26</v>
          </cell>
          <cell r="K233">
            <v>0</v>
          </cell>
        </row>
        <row r="234">
          <cell r="A234" t="str">
            <v>104719</v>
          </cell>
          <cell r="B234" t="str">
            <v>JORGENSEN PETROLEUM</v>
          </cell>
          <cell r="C234" t="str">
            <v>EVANSVILLE</v>
          </cell>
          <cell r="D234" t="str">
            <v>IN</v>
          </cell>
          <cell r="E234">
            <v>0</v>
          </cell>
          <cell r="F234">
            <v>0</v>
          </cell>
          <cell r="G234">
            <v>415.8</v>
          </cell>
          <cell r="H234">
            <v>0</v>
          </cell>
          <cell r="I234">
            <v>0</v>
          </cell>
          <cell r="J234">
            <v>415.8</v>
          </cell>
          <cell r="K234">
            <v>0</v>
          </cell>
        </row>
        <row r="235">
          <cell r="A235" t="str">
            <v>104719</v>
          </cell>
          <cell r="B235" t="str">
            <v>JORGENSEN PETROLEUM</v>
          </cell>
          <cell r="C235" t="str">
            <v>EVANSVILLE</v>
          </cell>
          <cell r="D235" t="str">
            <v>IN</v>
          </cell>
          <cell r="E235">
            <v>0</v>
          </cell>
          <cell r="F235">
            <v>7378.52</v>
          </cell>
          <cell r="G235">
            <v>0</v>
          </cell>
          <cell r="H235">
            <v>100</v>
          </cell>
          <cell r="I235">
            <v>12648.89</v>
          </cell>
          <cell r="J235">
            <v>583.01</v>
          </cell>
          <cell r="K235">
            <v>95</v>
          </cell>
        </row>
        <row r="236">
          <cell r="A236" t="str">
            <v>105324</v>
          </cell>
          <cell r="B236" t="str">
            <v>K &amp; T COMPANY</v>
          </cell>
          <cell r="C236" t="str">
            <v>WACO</v>
          </cell>
          <cell r="D236" t="str">
            <v>TX</v>
          </cell>
          <cell r="E236">
            <v>0</v>
          </cell>
          <cell r="F236">
            <v>0</v>
          </cell>
          <cell r="G236">
            <v>0</v>
          </cell>
          <cell r="H236">
            <v>0</v>
          </cell>
          <cell r="I236">
            <v>0</v>
          </cell>
          <cell r="J236">
            <v>0</v>
          </cell>
          <cell r="K236">
            <v>0</v>
          </cell>
        </row>
        <row r="237">
          <cell r="A237" t="str">
            <v>105323</v>
          </cell>
          <cell r="B237" t="str">
            <v>K &amp; T PUMP &amp; TANK, INC.</v>
          </cell>
          <cell r="C237" t="str">
            <v>TONAWANDA</v>
          </cell>
          <cell r="D237" t="str">
            <v>NY</v>
          </cell>
          <cell r="E237">
            <v>0</v>
          </cell>
          <cell r="F237">
            <v>0</v>
          </cell>
          <cell r="G237">
            <v>6866.65</v>
          </cell>
          <cell r="H237">
            <v>0</v>
          </cell>
          <cell r="I237">
            <v>0</v>
          </cell>
          <cell r="J237">
            <v>10030.33</v>
          </cell>
          <cell r="K237">
            <v>0</v>
          </cell>
        </row>
        <row r="238">
          <cell r="A238" t="str">
            <v>105323</v>
          </cell>
          <cell r="B238" t="str">
            <v>K &amp; T PUMP &amp; TANK, INC.</v>
          </cell>
          <cell r="C238" t="str">
            <v>TONAWANDA</v>
          </cell>
          <cell r="D238" t="str">
            <v>NY</v>
          </cell>
          <cell r="E238">
            <v>0</v>
          </cell>
          <cell r="F238">
            <v>10103.41</v>
          </cell>
          <cell r="G238">
            <v>0</v>
          </cell>
          <cell r="H238">
            <v>100</v>
          </cell>
          <cell r="I238">
            <v>17320.13</v>
          </cell>
          <cell r="J238">
            <v>2359.44</v>
          </cell>
          <cell r="K238">
            <v>86</v>
          </cell>
        </row>
        <row r="239">
          <cell r="A239" t="str">
            <v>104720</v>
          </cell>
          <cell r="B239" t="str">
            <v>KACHINA PETROLEUM EQPT CO</v>
          </cell>
          <cell r="C239" t="str">
            <v>ALBUQUERQUE</v>
          </cell>
          <cell r="D239" t="str">
            <v>NM</v>
          </cell>
          <cell r="E239">
            <v>0</v>
          </cell>
          <cell r="F239">
            <v>0</v>
          </cell>
          <cell r="G239">
            <v>52700.07</v>
          </cell>
          <cell r="H239">
            <v>0</v>
          </cell>
          <cell r="I239">
            <v>0</v>
          </cell>
          <cell r="J239">
            <v>59712.45</v>
          </cell>
          <cell r="K239">
            <v>0</v>
          </cell>
        </row>
        <row r="240">
          <cell r="A240" t="str">
            <v>104720</v>
          </cell>
          <cell r="B240" t="str">
            <v>KACHINA PETROLEUM EQPT CO</v>
          </cell>
          <cell r="C240" t="str">
            <v>ALBUQUERQUE</v>
          </cell>
          <cell r="D240" t="str">
            <v>NM</v>
          </cell>
          <cell r="E240">
            <v>8399.82</v>
          </cell>
          <cell r="F240">
            <v>47974.77</v>
          </cell>
          <cell r="G240">
            <v>0</v>
          </cell>
          <cell r="H240">
            <v>100</v>
          </cell>
          <cell r="I240">
            <v>96642.15</v>
          </cell>
          <cell r="J240">
            <v>46680.59</v>
          </cell>
          <cell r="K240">
            <v>52</v>
          </cell>
        </row>
        <row r="241">
          <cell r="A241" t="str">
            <v>482570</v>
          </cell>
          <cell r="B241" t="str">
            <v>KENECO INC</v>
          </cell>
          <cell r="C241" t="str">
            <v>GREAT FALLS</v>
          </cell>
          <cell r="D241" t="str">
            <v>MT</v>
          </cell>
          <cell r="E241">
            <v>0</v>
          </cell>
          <cell r="F241">
            <v>0</v>
          </cell>
          <cell r="G241">
            <v>6953.73</v>
          </cell>
          <cell r="H241">
            <v>0</v>
          </cell>
          <cell r="I241">
            <v>0</v>
          </cell>
          <cell r="J241">
            <v>6953.73</v>
          </cell>
          <cell r="K241">
            <v>0</v>
          </cell>
        </row>
        <row r="242">
          <cell r="A242" t="str">
            <v>482570</v>
          </cell>
          <cell r="B242" t="str">
            <v>KENECO INC</v>
          </cell>
          <cell r="C242" t="str">
            <v>GREAT FALLS</v>
          </cell>
          <cell r="D242" t="str">
            <v>MT</v>
          </cell>
          <cell r="E242">
            <v>0</v>
          </cell>
          <cell r="F242">
            <v>7828.4</v>
          </cell>
          <cell r="G242">
            <v>0</v>
          </cell>
          <cell r="H242">
            <v>100</v>
          </cell>
          <cell r="I242">
            <v>13420.11</v>
          </cell>
          <cell r="J242">
            <v>3122.48</v>
          </cell>
          <cell r="K242">
            <v>77</v>
          </cell>
        </row>
        <row r="243">
          <cell r="A243" t="str">
            <v>104725</v>
          </cell>
          <cell r="B243" t="str">
            <v>KENNEDY EQUIPMENT COMPANY</v>
          </cell>
          <cell r="C243" t="str">
            <v>INDIANAPOLIS</v>
          </cell>
          <cell r="D243" t="str">
            <v>IN</v>
          </cell>
          <cell r="E243">
            <v>0</v>
          </cell>
          <cell r="F243">
            <v>3217.03</v>
          </cell>
          <cell r="G243">
            <v>0</v>
          </cell>
          <cell r="H243">
            <v>100</v>
          </cell>
          <cell r="I243">
            <v>5514.91</v>
          </cell>
          <cell r="J243">
            <v>4227.95</v>
          </cell>
          <cell r="K243">
            <v>23</v>
          </cell>
        </row>
        <row r="244">
          <cell r="A244" t="str">
            <v>104725</v>
          </cell>
          <cell r="B244" t="str">
            <v>KENNEDY EQUIPMENT COMPANY</v>
          </cell>
          <cell r="C244" t="str">
            <v>INDIANAPOLIS</v>
          </cell>
          <cell r="D244" t="str">
            <v>IN</v>
          </cell>
          <cell r="E244">
            <v>0</v>
          </cell>
          <cell r="F244">
            <v>0</v>
          </cell>
          <cell r="G244">
            <v>12781</v>
          </cell>
          <cell r="H244">
            <v>0</v>
          </cell>
          <cell r="I244">
            <v>0</v>
          </cell>
          <cell r="J244">
            <v>13165.44</v>
          </cell>
          <cell r="K244">
            <v>0</v>
          </cell>
        </row>
        <row r="245">
          <cell r="A245" t="str">
            <v>104727</v>
          </cell>
          <cell r="B245" t="str">
            <v>KEYSTONE SERVICE &amp; SUPPLY</v>
          </cell>
          <cell r="C245" t="str">
            <v>DENVER</v>
          </cell>
          <cell r="D245" t="str">
            <v>CO</v>
          </cell>
          <cell r="E245">
            <v>0</v>
          </cell>
          <cell r="F245">
            <v>375.95</v>
          </cell>
          <cell r="G245">
            <v>0</v>
          </cell>
          <cell r="H245">
            <v>100</v>
          </cell>
          <cell r="I245">
            <v>644.49</v>
          </cell>
          <cell r="J245">
            <v>600.49</v>
          </cell>
          <cell r="K245">
            <v>7</v>
          </cell>
        </row>
        <row r="246">
          <cell r="A246" t="str">
            <v>104727</v>
          </cell>
          <cell r="B246" t="str">
            <v>KEYSTONE SERVICE &amp; SUPPLY</v>
          </cell>
          <cell r="C246" t="str">
            <v>DENVER</v>
          </cell>
          <cell r="D246" t="str">
            <v>CO</v>
          </cell>
          <cell r="E246">
            <v>0</v>
          </cell>
          <cell r="F246">
            <v>0</v>
          </cell>
          <cell r="G246">
            <v>642.47</v>
          </cell>
          <cell r="H246">
            <v>0</v>
          </cell>
          <cell r="I246">
            <v>0</v>
          </cell>
          <cell r="J246">
            <v>642.47</v>
          </cell>
          <cell r="K246">
            <v>0</v>
          </cell>
        </row>
        <row r="247">
          <cell r="A247" t="str">
            <v>493580</v>
          </cell>
          <cell r="B247" t="str">
            <v>KLEESPIE TANK &amp; PETROLEUM EQ</v>
          </cell>
          <cell r="C247" t="str">
            <v>MORRIS</v>
          </cell>
          <cell r="D247" t="str">
            <v>MN</v>
          </cell>
          <cell r="E247">
            <v>0</v>
          </cell>
          <cell r="F247">
            <v>0</v>
          </cell>
          <cell r="G247">
            <v>0</v>
          </cell>
          <cell r="H247">
            <v>0</v>
          </cell>
          <cell r="I247">
            <v>0</v>
          </cell>
          <cell r="J247">
            <v>516.12</v>
          </cell>
          <cell r="K247">
            <v>0</v>
          </cell>
        </row>
        <row r="248">
          <cell r="A248" t="str">
            <v>493580</v>
          </cell>
          <cell r="B248" t="str">
            <v>KLEESPIE TANK &amp; PETROLEUM EQ</v>
          </cell>
          <cell r="C248" t="str">
            <v>MORRIS</v>
          </cell>
          <cell r="D248" t="str">
            <v>MN</v>
          </cell>
          <cell r="E248">
            <v>0</v>
          </cell>
          <cell r="F248">
            <v>0</v>
          </cell>
          <cell r="G248">
            <v>37046.58</v>
          </cell>
          <cell r="H248">
            <v>0</v>
          </cell>
          <cell r="I248">
            <v>0</v>
          </cell>
          <cell r="J248">
            <v>38781.42</v>
          </cell>
          <cell r="K248">
            <v>0</v>
          </cell>
        </row>
        <row r="249">
          <cell r="A249" t="str">
            <v>104729</v>
          </cell>
          <cell r="B249" t="str">
            <v>KMD DISTRIBUTION INC.</v>
          </cell>
          <cell r="C249" t="str">
            <v>DOLLARD DES ORMEAUX</v>
          </cell>
          <cell r="D249" t="str">
            <v>QC</v>
          </cell>
          <cell r="E249">
            <v>2402.9499999999998</v>
          </cell>
          <cell r="F249">
            <v>70062.62</v>
          </cell>
          <cell r="G249">
            <v>0</v>
          </cell>
          <cell r="H249">
            <v>100</v>
          </cell>
          <cell r="I249">
            <v>124226.69</v>
          </cell>
          <cell r="J249">
            <v>38047.660000000003</v>
          </cell>
          <cell r="K249">
            <v>69</v>
          </cell>
        </row>
        <row r="250">
          <cell r="A250" t="str">
            <v>104729</v>
          </cell>
          <cell r="B250" t="str">
            <v>KMD DISTRIBUTION INC.</v>
          </cell>
          <cell r="C250" t="str">
            <v>DOLLARD DES ORMEAUX</v>
          </cell>
          <cell r="D250" t="str">
            <v>QC</v>
          </cell>
          <cell r="E250">
            <v>0</v>
          </cell>
          <cell r="F250">
            <v>0</v>
          </cell>
          <cell r="G250">
            <v>31759.360000000001</v>
          </cell>
          <cell r="H250">
            <v>0</v>
          </cell>
          <cell r="I250">
            <v>0</v>
          </cell>
          <cell r="J250">
            <v>36318.06</v>
          </cell>
          <cell r="K250">
            <v>0</v>
          </cell>
        </row>
        <row r="251">
          <cell r="A251" t="str">
            <v>105337</v>
          </cell>
          <cell r="B251" t="str">
            <v>L &amp; T, INC.</v>
          </cell>
          <cell r="C251" t="str">
            <v>LYONS</v>
          </cell>
          <cell r="D251" t="str">
            <v>GA</v>
          </cell>
          <cell r="E251">
            <v>2163.48</v>
          </cell>
          <cell r="F251">
            <v>23922.89</v>
          </cell>
          <cell r="G251">
            <v>0</v>
          </cell>
          <cell r="H251">
            <v>100</v>
          </cell>
          <cell r="I251">
            <v>44719.49</v>
          </cell>
          <cell r="J251">
            <v>5115.3100000000004</v>
          </cell>
          <cell r="K251">
            <v>89</v>
          </cell>
        </row>
        <row r="252">
          <cell r="A252" t="str">
            <v>105337</v>
          </cell>
          <cell r="B252" t="str">
            <v>L &amp; T, INC.</v>
          </cell>
          <cell r="C252" t="str">
            <v>LYONS</v>
          </cell>
          <cell r="D252" t="str">
            <v>GA</v>
          </cell>
          <cell r="E252">
            <v>0</v>
          </cell>
          <cell r="F252">
            <v>0</v>
          </cell>
          <cell r="G252">
            <v>24510.91</v>
          </cell>
          <cell r="H252">
            <v>0</v>
          </cell>
          <cell r="I252">
            <v>0</v>
          </cell>
          <cell r="J252">
            <v>24510.91</v>
          </cell>
          <cell r="K252">
            <v>0</v>
          </cell>
        </row>
        <row r="253">
          <cell r="A253" t="str">
            <v>104737</v>
          </cell>
          <cell r="B253" t="str">
            <v>LEE &amp; SONS, HOWARD</v>
          </cell>
          <cell r="C253" t="str">
            <v>CHERRY VALLEY</v>
          </cell>
          <cell r="D253" t="str">
            <v>IL</v>
          </cell>
          <cell r="E253">
            <v>579.6</v>
          </cell>
          <cell r="F253">
            <v>-1450.44</v>
          </cell>
          <cell r="G253">
            <v>0</v>
          </cell>
          <cell r="H253">
            <v>100</v>
          </cell>
          <cell r="I253">
            <v>-1492.87</v>
          </cell>
          <cell r="J253">
            <v>5869.6</v>
          </cell>
          <cell r="K253">
            <v>493</v>
          </cell>
        </row>
        <row r="254">
          <cell r="A254" t="str">
            <v>104737</v>
          </cell>
          <cell r="B254" t="str">
            <v>LEE &amp; SONS, HOWARD</v>
          </cell>
          <cell r="C254" t="str">
            <v>CHERRY VALLEY</v>
          </cell>
          <cell r="D254" t="str">
            <v>IL</v>
          </cell>
          <cell r="E254">
            <v>0</v>
          </cell>
          <cell r="F254">
            <v>0</v>
          </cell>
          <cell r="G254">
            <v>952.82</v>
          </cell>
          <cell r="H254">
            <v>0</v>
          </cell>
          <cell r="I254">
            <v>0</v>
          </cell>
          <cell r="J254">
            <v>1426.81</v>
          </cell>
          <cell r="K254">
            <v>0</v>
          </cell>
        </row>
        <row r="255">
          <cell r="A255" t="str">
            <v>105352</v>
          </cell>
          <cell r="B255" t="str">
            <v>LINDSEY PETROLEUM</v>
          </cell>
          <cell r="C255" t="str">
            <v>FLAGSTAFF</v>
          </cell>
          <cell r="D255" t="str">
            <v>AZ</v>
          </cell>
          <cell r="E255">
            <v>0</v>
          </cell>
          <cell r="F255">
            <v>2041.99</v>
          </cell>
          <cell r="G255">
            <v>0</v>
          </cell>
          <cell r="H255">
            <v>100</v>
          </cell>
          <cell r="I255">
            <v>3500.55</v>
          </cell>
          <cell r="J255">
            <v>442.8</v>
          </cell>
          <cell r="K255">
            <v>87</v>
          </cell>
        </row>
        <row r="256">
          <cell r="A256" t="str">
            <v>105352</v>
          </cell>
          <cell r="B256" t="str">
            <v>LINDSEY PETROLEUM</v>
          </cell>
          <cell r="C256" t="str">
            <v>FLAGSTAFF</v>
          </cell>
          <cell r="D256" t="str">
            <v>AZ</v>
          </cell>
          <cell r="E256">
            <v>0</v>
          </cell>
          <cell r="F256">
            <v>0</v>
          </cell>
          <cell r="G256">
            <v>337.53</v>
          </cell>
          <cell r="H256">
            <v>0</v>
          </cell>
          <cell r="I256">
            <v>0</v>
          </cell>
          <cell r="J256">
            <v>792.16</v>
          </cell>
          <cell r="K256">
            <v>0</v>
          </cell>
        </row>
        <row r="257">
          <cell r="A257" t="str">
            <v>526403</v>
          </cell>
          <cell r="B257" t="str">
            <v>LITTLEJOHN'S EQUIPMENT CO.</v>
          </cell>
          <cell r="C257" t="str">
            <v>DENVER</v>
          </cell>
          <cell r="D257" t="str">
            <v>CO</v>
          </cell>
          <cell r="E257">
            <v>0</v>
          </cell>
          <cell r="F257">
            <v>0</v>
          </cell>
          <cell r="G257">
            <v>26672.79</v>
          </cell>
          <cell r="H257">
            <v>0</v>
          </cell>
          <cell r="I257">
            <v>0</v>
          </cell>
          <cell r="J257">
            <v>29553.97</v>
          </cell>
          <cell r="K257">
            <v>0</v>
          </cell>
        </row>
        <row r="258">
          <cell r="A258" t="str">
            <v>526403</v>
          </cell>
          <cell r="B258" t="str">
            <v>LITTLEJOHN'S EQUIPMENT CO.</v>
          </cell>
          <cell r="C258" t="str">
            <v>DENVER</v>
          </cell>
          <cell r="D258" t="str">
            <v>CO</v>
          </cell>
          <cell r="E258">
            <v>7511.13</v>
          </cell>
          <cell r="F258">
            <v>33614.29</v>
          </cell>
          <cell r="G258">
            <v>0</v>
          </cell>
          <cell r="H258">
            <v>100</v>
          </cell>
          <cell r="I258">
            <v>70500.72</v>
          </cell>
          <cell r="J258">
            <v>17647.62</v>
          </cell>
          <cell r="K258">
            <v>75</v>
          </cell>
        </row>
        <row r="259">
          <cell r="A259" t="str">
            <v>104746</v>
          </cell>
          <cell r="B259" t="str">
            <v>M V M, INC.</v>
          </cell>
          <cell r="C259" t="str">
            <v>CINCINNATI</v>
          </cell>
          <cell r="D259" t="str">
            <v>OH</v>
          </cell>
          <cell r="E259">
            <v>0</v>
          </cell>
          <cell r="F259">
            <v>0</v>
          </cell>
          <cell r="G259">
            <v>5263.8</v>
          </cell>
          <cell r="H259">
            <v>0</v>
          </cell>
          <cell r="I259">
            <v>0</v>
          </cell>
          <cell r="J259">
            <v>5263.8</v>
          </cell>
          <cell r="K259">
            <v>0</v>
          </cell>
        </row>
        <row r="260">
          <cell r="A260" t="str">
            <v>104746</v>
          </cell>
          <cell r="B260" t="str">
            <v>M V M, INC.</v>
          </cell>
          <cell r="C260" t="str">
            <v>CINCINNATI</v>
          </cell>
          <cell r="D260" t="str">
            <v>OH</v>
          </cell>
          <cell r="E260">
            <v>0</v>
          </cell>
          <cell r="F260">
            <v>5169.0200000000004</v>
          </cell>
          <cell r="G260">
            <v>0</v>
          </cell>
          <cell r="H260">
            <v>100</v>
          </cell>
          <cell r="I260">
            <v>8861.18</v>
          </cell>
          <cell r="J260">
            <v>4909.9799999999996</v>
          </cell>
          <cell r="K260">
            <v>45</v>
          </cell>
        </row>
        <row r="261">
          <cell r="A261" t="str">
            <v>573580</v>
          </cell>
          <cell r="B261" t="str">
            <v>M&amp;M SERVICE STATION EQUIP</v>
          </cell>
          <cell r="C261" t="str">
            <v>SILVER GROVE</v>
          </cell>
          <cell r="D261" t="str">
            <v>KY</v>
          </cell>
          <cell r="E261">
            <v>0</v>
          </cell>
          <cell r="F261">
            <v>0</v>
          </cell>
          <cell r="G261">
            <v>102721.3</v>
          </cell>
          <cell r="H261">
            <v>0</v>
          </cell>
          <cell r="I261">
            <v>0</v>
          </cell>
          <cell r="J261">
            <v>112433.94</v>
          </cell>
          <cell r="K261">
            <v>0</v>
          </cell>
        </row>
        <row r="262">
          <cell r="A262" t="str">
            <v>573580</v>
          </cell>
          <cell r="B262" t="str">
            <v>M&amp;M SERVICE STATION EQUIP</v>
          </cell>
          <cell r="C262" t="str">
            <v>SILVER GROVE</v>
          </cell>
          <cell r="D262" t="str">
            <v>KY</v>
          </cell>
          <cell r="E262">
            <v>0</v>
          </cell>
          <cell r="F262">
            <v>1433.34</v>
          </cell>
          <cell r="G262">
            <v>2016.54</v>
          </cell>
          <cell r="H262">
            <v>-41</v>
          </cell>
          <cell r="I262">
            <v>2457.15</v>
          </cell>
          <cell r="J262">
            <v>9599.86</v>
          </cell>
          <cell r="K262">
            <v>-291</v>
          </cell>
        </row>
        <row r="263">
          <cell r="A263" t="str">
            <v>573580</v>
          </cell>
          <cell r="B263" t="str">
            <v>M&amp;M SERVICE STATION EQUIP</v>
          </cell>
          <cell r="C263" t="str">
            <v>SILVER GROVE</v>
          </cell>
          <cell r="D263" t="str">
            <v>KY</v>
          </cell>
          <cell r="E263">
            <v>0</v>
          </cell>
          <cell r="F263">
            <v>0</v>
          </cell>
          <cell r="G263">
            <v>2149.35</v>
          </cell>
          <cell r="H263">
            <v>0</v>
          </cell>
          <cell r="I263">
            <v>0</v>
          </cell>
          <cell r="J263">
            <v>2149.35</v>
          </cell>
          <cell r="K263">
            <v>0</v>
          </cell>
        </row>
        <row r="264">
          <cell r="A264" t="str">
            <v>573580</v>
          </cell>
          <cell r="B264" t="str">
            <v>M&amp;M SERVICE STATION EQUIP</v>
          </cell>
          <cell r="C264" t="str">
            <v>SILVER GROVE</v>
          </cell>
          <cell r="D264" t="str">
            <v>KY</v>
          </cell>
          <cell r="E264">
            <v>0</v>
          </cell>
          <cell r="F264">
            <v>0</v>
          </cell>
          <cell r="G264">
            <v>0</v>
          </cell>
          <cell r="H264">
            <v>0</v>
          </cell>
          <cell r="I264">
            <v>0</v>
          </cell>
          <cell r="J264">
            <v>23.26</v>
          </cell>
          <cell r="K264">
            <v>0</v>
          </cell>
        </row>
        <row r="265">
          <cell r="A265" t="str">
            <v>573580</v>
          </cell>
          <cell r="B265" t="str">
            <v>M&amp;M SERVICE STATION EQUIP</v>
          </cell>
          <cell r="C265" t="str">
            <v>SILVER GROVE</v>
          </cell>
          <cell r="D265" t="str">
            <v>KY</v>
          </cell>
          <cell r="E265">
            <v>0</v>
          </cell>
          <cell r="F265">
            <v>0</v>
          </cell>
          <cell r="G265">
            <v>1371.88</v>
          </cell>
          <cell r="H265">
            <v>0</v>
          </cell>
          <cell r="I265">
            <v>0</v>
          </cell>
          <cell r="J265">
            <v>3138.05</v>
          </cell>
          <cell r="K265">
            <v>0</v>
          </cell>
        </row>
        <row r="266">
          <cell r="A266" t="str">
            <v>573580</v>
          </cell>
          <cell r="B266" t="str">
            <v>M&amp;M SERVICE STATION EQUIP</v>
          </cell>
          <cell r="C266" t="str">
            <v>SILVER GROVE</v>
          </cell>
          <cell r="D266" t="str">
            <v>KY</v>
          </cell>
          <cell r="E266">
            <v>0</v>
          </cell>
          <cell r="F266">
            <v>0</v>
          </cell>
          <cell r="G266">
            <v>0</v>
          </cell>
          <cell r="H266">
            <v>0</v>
          </cell>
          <cell r="I266">
            <v>0</v>
          </cell>
          <cell r="J266">
            <v>2347.0300000000002</v>
          </cell>
          <cell r="K266">
            <v>0</v>
          </cell>
        </row>
        <row r="267">
          <cell r="A267" t="str">
            <v>573580</v>
          </cell>
          <cell r="B267" t="str">
            <v>M&amp;M SERVICE STATION EQUIP</v>
          </cell>
          <cell r="C267" t="str">
            <v>SILVER GROVE</v>
          </cell>
          <cell r="D267" t="str">
            <v>KY</v>
          </cell>
          <cell r="E267">
            <v>0</v>
          </cell>
          <cell r="F267">
            <v>19658.53</v>
          </cell>
          <cell r="G267">
            <v>0</v>
          </cell>
          <cell r="H267">
            <v>100</v>
          </cell>
          <cell r="I267">
            <v>33700.339999999997</v>
          </cell>
          <cell r="J267">
            <v>47909.17</v>
          </cell>
          <cell r="K267">
            <v>-42</v>
          </cell>
        </row>
        <row r="268">
          <cell r="A268" t="str">
            <v>573580</v>
          </cell>
          <cell r="B268" t="str">
            <v>M&amp;M SERVICE STATION EQUIP</v>
          </cell>
          <cell r="C268" t="str">
            <v>SILVER GROVE</v>
          </cell>
          <cell r="D268" t="str">
            <v>KY</v>
          </cell>
          <cell r="E268">
            <v>0</v>
          </cell>
          <cell r="F268">
            <v>0</v>
          </cell>
          <cell r="G268">
            <v>0</v>
          </cell>
          <cell r="H268">
            <v>0</v>
          </cell>
          <cell r="I268">
            <v>0</v>
          </cell>
          <cell r="J268">
            <v>149.44</v>
          </cell>
          <cell r="K268">
            <v>0</v>
          </cell>
        </row>
        <row r="269">
          <cell r="A269" t="str">
            <v>105361</v>
          </cell>
          <cell r="B269" t="str">
            <v>M.L. LEONARD, INC.</v>
          </cell>
          <cell r="C269" t="str">
            <v>BLUE RIDGE</v>
          </cell>
          <cell r="D269" t="str">
            <v>VA</v>
          </cell>
          <cell r="E269">
            <v>8032.2</v>
          </cell>
          <cell r="F269">
            <v>2783.1</v>
          </cell>
          <cell r="G269">
            <v>0</v>
          </cell>
          <cell r="H269">
            <v>100</v>
          </cell>
          <cell r="I269">
            <v>18540.509999999998</v>
          </cell>
          <cell r="J269">
            <v>2221.02</v>
          </cell>
          <cell r="K269">
            <v>88</v>
          </cell>
        </row>
        <row r="270">
          <cell r="A270" t="str">
            <v>105361</v>
          </cell>
          <cell r="B270" t="str">
            <v>M.L. LEONARD, INC.</v>
          </cell>
          <cell r="C270" t="str">
            <v>BLUE RIDGE</v>
          </cell>
          <cell r="D270" t="str">
            <v>VA</v>
          </cell>
          <cell r="E270">
            <v>0</v>
          </cell>
          <cell r="F270">
            <v>0</v>
          </cell>
          <cell r="G270">
            <v>13311.78</v>
          </cell>
          <cell r="H270">
            <v>0</v>
          </cell>
          <cell r="I270">
            <v>0</v>
          </cell>
          <cell r="J270">
            <v>13311.78</v>
          </cell>
          <cell r="K270">
            <v>0</v>
          </cell>
        </row>
        <row r="271">
          <cell r="A271" t="str">
            <v>104748</v>
          </cell>
          <cell r="B271" t="str">
            <v>MARAND SALES COMPANY</v>
          </cell>
          <cell r="C271" t="str">
            <v>HOUSTON</v>
          </cell>
          <cell r="D271" t="str">
            <v>TX</v>
          </cell>
          <cell r="E271">
            <v>0</v>
          </cell>
          <cell r="F271">
            <v>24783.93</v>
          </cell>
          <cell r="G271">
            <v>0</v>
          </cell>
          <cell r="H271">
            <v>100</v>
          </cell>
          <cell r="I271">
            <v>42486.74</v>
          </cell>
          <cell r="J271">
            <v>1008.48</v>
          </cell>
          <cell r="K271">
            <v>98</v>
          </cell>
        </row>
        <row r="272">
          <cell r="A272" t="str">
            <v>104748</v>
          </cell>
          <cell r="B272" t="str">
            <v>MARAND SALES COMPANY</v>
          </cell>
          <cell r="C272" t="str">
            <v>HOUSTON</v>
          </cell>
          <cell r="D272" t="str">
            <v>TX</v>
          </cell>
          <cell r="E272">
            <v>0</v>
          </cell>
          <cell r="F272">
            <v>0</v>
          </cell>
          <cell r="G272">
            <v>3315.82</v>
          </cell>
          <cell r="H272">
            <v>0</v>
          </cell>
          <cell r="I272">
            <v>0</v>
          </cell>
          <cell r="J272">
            <v>3265.82</v>
          </cell>
          <cell r="K272">
            <v>0</v>
          </cell>
        </row>
        <row r="273">
          <cell r="A273" t="str">
            <v>549320</v>
          </cell>
          <cell r="B273" t="str">
            <v>MARKETING SPECIALTIES INC</v>
          </cell>
          <cell r="C273" t="str">
            <v>BILLINGS</v>
          </cell>
          <cell r="D273" t="str">
            <v>MT</v>
          </cell>
          <cell r="E273">
            <v>0</v>
          </cell>
          <cell r="F273">
            <v>11393.18</v>
          </cell>
          <cell r="G273">
            <v>0</v>
          </cell>
          <cell r="H273">
            <v>100</v>
          </cell>
          <cell r="I273">
            <v>19531.169999999998</v>
          </cell>
          <cell r="J273">
            <v>6117.89</v>
          </cell>
          <cell r="K273">
            <v>69</v>
          </cell>
        </row>
        <row r="274">
          <cell r="A274" t="str">
            <v>549320</v>
          </cell>
          <cell r="B274" t="str">
            <v>MARKETING SPECIALTIES INC</v>
          </cell>
          <cell r="C274" t="str">
            <v>BILLINGS</v>
          </cell>
          <cell r="D274" t="str">
            <v>MT</v>
          </cell>
          <cell r="E274">
            <v>0</v>
          </cell>
          <cell r="F274">
            <v>0</v>
          </cell>
          <cell r="G274">
            <v>7540.43</v>
          </cell>
          <cell r="H274">
            <v>0</v>
          </cell>
          <cell r="I274">
            <v>0</v>
          </cell>
          <cell r="J274">
            <v>7896.91</v>
          </cell>
          <cell r="K274">
            <v>0</v>
          </cell>
        </row>
        <row r="275">
          <cell r="A275" t="str">
            <v>104757</v>
          </cell>
          <cell r="B275" t="str">
            <v>MARYLAND PUMP &amp; TANK</v>
          </cell>
          <cell r="C275" t="str">
            <v>BALTIMORE</v>
          </cell>
          <cell r="D275" t="str">
            <v>MD</v>
          </cell>
          <cell r="E275">
            <v>0</v>
          </cell>
          <cell r="F275">
            <v>0</v>
          </cell>
          <cell r="G275">
            <v>8502.89</v>
          </cell>
          <cell r="H275">
            <v>0</v>
          </cell>
          <cell r="I275">
            <v>0</v>
          </cell>
          <cell r="J275">
            <v>9031.58</v>
          </cell>
          <cell r="K275">
            <v>0</v>
          </cell>
        </row>
        <row r="276">
          <cell r="A276" t="str">
            <v>104757</v>
          </cell>
          <cell r="B276" t="str">
            <v>MARYLAND PUMP &amp; TANK</v>
          </cell>
          <cell r="C276" t="str">
            <v>BALTIMORE</v>
          </cell>
          <cell r="D276" t="str">
            <v>MD</v>
          </cell>
          <cell r="E276">
            <v>112.44</v>
          </cell>
          <cell r="F276">
            <v>3112.25</v>
          </cell>
          <cell r="G276">
            <v>0</v>
          </cell>
          <cell r="H276">
            <v>100</v>
          </cell>
          <cell r="I276">
            <v>5528.04</v>
          </cell>
          <cell r="J276">
            <v>2155.27</v>
          </cell>
          <cell r="K276">
            <v>61</v>
          </cell>
        </row>
        <row r="277">
          <cell r="A277" t="str">
            <v>104758</v>
          </cell>
          <cell r="B277" t="str">
            <v>MASCOTT EQUIPMENT CO, INC.</v>
          </cell>
          <cell r="C277" t="str">
            <v>PORTLAND</v>
          </cell>
          <cell r="D277" t="str">
            <v>OR</v>
          </cell>
          <cell r="E277">
            <v>3965.28</v>
          </cell>
          <cell r="F277">
            <v>16564.39</v>
          </cell>
          <cell r="G277">
            <v>0</v>
          </cell>
          <cell r="H277">
            <v>100</v>
          </cell>
          <cell r="I277">
            <v>35193.72</v>
          </cell>
          <cell r="J277">
            <v>10243.24</v>
          </cell>
          <cell r="K277">
            <v>71</v>
          </cell>
        </row>
        <row r="278">
          <cell r="A278" t="str">
            <v>104758</v>
          </cell>
          <cell r="B278" t="str">
            <v>MASCOTT EQUIPMENT CO, INC.</v>
          </cell>
          <cell r="C278" t="str">
            <v>PORTLAND</v>
          </cell>
          <cell r="D278" t="str">
            <v>OR</v>
          </cell>
          <cell r="E278">
            <v>0</v>
          </cell>
          <cell r="F278">
            <v>0</v>
          </cell>
          <cell r="G278">
            <v>43320.22</v>
          </cell>
          <cell r="H278">
            <v>0</v>
          </cell>
          <cell r="I278">
            <v>0</v>
          </cell>
          <cell r="J278">
            <v>45126.8</v>
          </cell>
          <cell r="K278">
            <v>0</v>
          </cell>
        </row>
        <row r="279">
          <cell r="A279" t="str">
            <v>104759</v>
          </cell>
          <cell r="B279" t="str">
            <v>MAX-WELD CO.</v>
          </cell>
          <cell r="C279" t="str">
            <v>FAIRBANKS</v>
          </cell>
          <cell r="D279" t="str">
            <v>AK</v>
          </cell>
          <cell r="E279">
            <v>0</v>
          </cell>
          <cell r="F279">
            <v>0</v>
          </cell>
          <cell r="G279">
            <v>0</v>
          </cell>
          <cell r="H279">
            <v>0</v>
          </cell>
          <cell r="I279">
            <v>0</v>
          </cell>
          <cell r="J279">
            <v>1154.72</v>
          </cell>
          <cell r="K279">
            <v>0</v>
          </cell>
        </row>
        <row r="280">
          <cell r="A280" t="str">
            <v>105421</v>
          </cell>
          <cell r="B280" t="str">
            <v>MC CLANAHAN SERVICE, INC.</v>
          </cell>
          <cell r="C280" t="str">
            <v>SISSONVILLE</v>
          </cell>
          <cell r="D280" t="str">
            <v>WV</v>
          </cell>
          <cell r="E280">
            <v>0</v>
          </cell>
          <cell r="F280">
            <v>0</v>
          </cell>
          <cell r="G280">
            <v>0</v>
          </cell>
          <cell r="H280">
            <v>0</v>
          </cell>
          <cell r="I280">
            <v>0</v>
          </cell>
          <cell r="J280">
            <v>1754.58</v>
          </cell>
          <cell r="K280">
            <v>0</v>
          </cell>
        </row>
        <row r="281">
          <cell r="A281" t="str">
            <v>105421</v>
          </cell>
          <cell r="B281" t="str">
            <v>MC CLANAHAN SERVICE, INC.</v>
          </cell>
          <cell r="C281" t="str">
            <v>SISSONVILLE</v>
          </cell>
          <cell r="D281" t="str">
            <v>WV</v>
          </cell>
          <cell r="E281">
            <v>0</v>
          </cell>
          <cell r="F281">
            <v>0</v>
          </cell>
          <cell r="G281">
            <v>2710.72</v>
          </cell>
          <cell r="H281">
            <v>0</v>
          </cell>
          <cell r="I281">
            <v>0</v>
          </cell>
          <cell r="J281">
            <v>5237.57</v>
          </cell>
          <cell r="K281">
            <v>0</v>
          </cell>
        </row>
        <row r="282">
          <cell r="A282" t="str">
            <v>105429</v>
          </cell>
          <cell r="B282" t="str">
            <v>MELLEMAS S.S. MAINT, INC.</v>
          </cell>
          <cell r="C282" t="str">
            <v>BELDING</v>
          </cell>
          <cell r="D282" t="str">
            <v>MI</v>
          </cell>
          <cell r="E282">
            <v>0</v>
          </cell>
          <cell r="F282">
            <v>0</v>
          </cell>
          <cell r="G282">
            <v>55.18</v>
          </cell>
          <cell r="H282">
            <v>0</v>
          </cell>
          <cell r="I282">
            <v>0</v>
          </cell>
          <cell r="J282">
            <v>55.18</v>
          </cell>
          <cell r="K282">
            <v>0</v>
          </cell>
        </row>
        <row r="283">
          <cell r="A283" t="str">
            <v>105429</v>
          </cell>
          <cell r="B283" t="str">
            <v>MELLEMAS S.S. MAINT, INC.</v>
          </cell>
          <cell r="C283" t="str">
            <v>BELDING</v>
          </cell>
          <cell r="D283" t="str">
            <v>MI</v>
          </cell>
          <cell r="E283">
            <v>57.69</v>
          </cell>
          <cell r="F283">
            <v>0</v>
          </cell>
          <cell r="G283">
            <v>0</v>
          </cell>
          <cell r="H283">
            <v>0</v>
          </cell>
          <cell r="I283">
            <v>98.9</v>
          </cell>
          <cell r="J283">
            <v>88.49</v>
          </cell>
          <cell r="K283">
            <v>11</v>
          </cell>
        </row>
        <row r="284">
          <cell r="A284" t="str">
            <v>104766</v>
          </cell>
          <cell r="B284" t="str">
            <v>MID ATLANTIC PETROLEUM SERVI</v>
          </cell>
          <cell r="C284" t="str">
            <v>CHESAPEAKE</v>
          </cell>
          <cell r="D284" t="str">
            <v>VA</v>
          </cell>
          <cell r="E284">
            <v>0</v>
          </cell>
          <cell r="F284">
            <v>0</v>
          </cell>
          <cell r="G284">
            <v>1504.69</v>
          </cell>
          <cell r="H284">
            <v>0</v>
          </cell>
          <cell r="I284">
            <v>0</v>
          </cell>
          <cell r="J284">
            <v>1504.69</v>
          </cell>
          <cell r="K284">
            <v>0</v>
          </cell>
        </row>
        <row r="285">
          <cell r="A285" t="str">
            <v>104766</v>
          </cell>
          <cell r="B285" t="str">
            <v>MID ATLANTIC PETROLEUM SERVI</v>
          </cell>
          <cell r="C285" t="str">
            <v>CHESAPEAKE</v>
          </cell>
          <cell r="D285" t="str">
            <v>VA</v>
          </cell>
          <cell r="E285">
            <v>804.54</v>
          </cell>
          <cell r="F285">
            <v>14233.73</v>
          </cell>
          <cell r="G285">
            <v>0</v>
          </cell>
          <cell r="H285">
            <v>100</v>
          </cell>
          <cell r="I285">
            <v>25779.89</v>
          </cell>
          <cell r="J285">
            <v>5532.17</v>
          </cell>
          <cell r="K285">
            <v>79</v>
          </cell>
        </row>
        <row r="286">
          <cell r="A286" t="str">
            <v>104768</v>
          </cell>
          <cell r="B286" t="str">
            <v>MID-MICHIGAN STATION SERVICE</v>
          </cell>
          <cell r="C286" t="str">
            <v>CHESANING</v>
          </cell>
          <cell r="D286" t="str">
            <v>MI</v>
          </cell>
          <cell r="E286">
            <v>0</v>
          </cell>
          <cell r="F286">
            <v>0</v>
          </cell>
          <cell r="G286">
            <v>13684.93</v>
          </cell>
          <cell r="H286">
            <v>0</v>
          </cell>
          <cell r="I286">
            <v>0</v>
          </cell>
          <cell r="J286">
            <v>17818.87</v>
          </cell>
          <cell r="K286">
            <v>0</v>
          </cell>
        </row>
        <row r="287">
          <cell r="A287" t="str">
            <v>104768</v>
          </cell>
          <cell r="B287" t="str">
            <v>MID-MICHIGAN STATION SERVICE</v>
          </cell>
          <cell r="C287" t="str">
            <v>CHESANING</v>
          </cell>
          <cell r="D287" t="str">
            <v>MI</v>
          </cell>
          <cell r="E287">
            <v>3893.72</v>
          </cell>
          <cell r="F287">
            <v>16564.32</v>
          </cell>
          <cell r="G287">
            <v>0</v>
          </cell>
          <cell r="H287">
            <v>100</v>
          </cell>
          <cell r="I287">
            <v>35070.93</v>
          </cell>
          <cell r="J287">
            <v>8724.18</v>
          </cell>
          <cell r="K287">
            <v>75</v>
          </cell>
        </row>
        <row r="288">
          <cell r="A288" t="str">
            <v>104769</v>
          </cell>
          <cell r="B288" t="str">
            <v>MID-SOUTH PUMP SALES</v>
          </cell>
          <cell r="C288" t="str">
            <v>NASHVILLE</v>
          </cell>
          <cell r="D288" t="str">
            <v>TN</v>
          </cell>
          <cell r="E288">
            <v>1465.2</v>
          </cell>
          <cell r="F288">
            <v>11934.52</v>
          </cell>
          <cell r="G288">
            <v>0</v>
          </cell>
          <cell r="H288">
            <v>100</v>
          </cell>
          <cell r="I288">
            <v>22970.95</v>
          </cell>
          <cell r="J288">
            <v>8366.82</v>
          </cell>
          <cell r="K288">
            <v>64</v>
          </cell>
        </row>
        <row r="289">
          <cell r="A289" t="str">
            <v>104769</v>
          </cell>
          <cell r="B289" t="str">
            <v>MID-SOUTH PUMP SALES</v>
          </cell>
          <cell r="C289" t="str">
            <v>NASHVILLE</v>
          </cell>
          <cell r="D289" t="str">
            <v>TN</v>
          </cell>
          <cell r="E289">
            <v>0</v>
          </cell>
          <cell r="F289">
            <v>0</v>
          </cell>
          <cell r="G289">
            <v>22298.68</v>
          </cell>
          <cell r="H289">
            <v>0</v>
          </cell>
          <cell r="I289">
            <v>0</v>
          </cell>
          <cell r="J289">
            <v>26220.44</v>
          </cell>
          <cell r="K289">
            <v>0</v>
          </cell>
        </row>
        <row r="290">
          <cell r="A290" t="str">
            <v>104771</v>
          </cell>
          <cell r="B290" t="str">
            <v>MID-STATE PETROLEUM EQUIPMEN</v>
          </cell>
          <cell r="C290" t="str">
            <v>HALLSVILLE</v>
          </cell>
          <cell r="D290" t="str">
            <v>MO</v>
          </cell>
          <cell r="E290">
            <v>0</v>
          </cell>
          <cell r="F290">
            <v>0</v>
          </cell>
          <cell r="G290">
            <v>15346.03</v>
          </cell>
          <cell r="H290">
            <v>0</v>
          </cell>
          <cell r="I290">
            <v>0</v>
          </cell>
          <cell r="J290">
            <v>15346.03</v>
          </cell>
          <cell r="K290">
            <v>0</v>
          </cell>
        </row>
        <row r="291">
          <cell r="A291" t="str">
            <v>104771</v>
          </cell>
          <cell r="B291" t="str">
            <v>MID-STATE PETROLEUM EQUIPMEN</v>
          </cell>
          <cell r="C291" t="str">
            <v>HALLSVILLE</v>
          </cell>
          <cell r="D291" t="str">
            <v>MO</v>
          </cell>
          <cell r="E291">
            <v>9550.4599999999991</v>
          </cell>
          <cell r="F291">
            <v>18645.689999999999</v>
          </cell>
          <cell r="G291">
            <v>0</v>
          </cell>
          <cell r="H291">
            <v>100</v>
          </cell>
          <cell r="I291">
            <v>48336.26</v>
          </cell>
          <cell r="J291">
            <v>11815.14</v>
          </cell>
          <cell r="K291">
            <v>76</v>
          </cell>
        </row>
        <row r="292">
          <cell r="A292" t="str">
            <v>574772</v>
          </cell>
          <cell r="B292" t="str">
            <v>MIDWEST PUMP &amp; EQUIPMENT CO.</v>
          </cell>
          <cell r="C292" t="str">
            <v>LINCOLN</v>
          </cell>
          <cell r="D292" t="str">
            <v>NE</v>
          </cell>
          <cell r="E292">
            <v>0</v>
          </cell>
          <cell r="F292">
            <v>15823.47</v>
          </cell>
          <cell r="G292">
            <v>0</v>
          </cell>
          <cell r="H292">
            <v>100</v>
          </cell>
          <cell r="I292">
            <v>27125.95</v>
          </cell>
          <cell r="J292">
            <v>3013.57</v>
          </cell>
          <cell r="K292">
            <v>89</v>
          </cell>
        </row>
        <row r="293">
          <cell r="A293" t="str">
            <v>574772</v>
          </cell>
          <cell r="B293" t="str">
            <v>MIDWEST PUMP &amp; EQUIPMENT CO.</v>
          </cell>
          <cell r="C293" t="str">
            <v>LINCOLN</v>
          </cell>
          <cell r="D293" t="str">
            <v>NE</v>
          </cell>
          <cell r="E293">
            <v>0</v>
          </cell>
          <cell r="F293">
            <v>0</v>
          </cell>
          <cell r="G293">
            <v>6938.58</v>
          </cell>
          <cell r="H293">
            <v>0</v>
          </cell>
          <cell r="I293">
            <v>0</v>
          </cell>
          <cell r="J293">
            <v>11582.45</v>
          </cell>
          <cell r="K293">
            <v>0</v>
          </cell>
        </row>
        <row r="294">
          <cell r="A294" t="str">
            <v>104776</v>
          </cell>
          <cell r="B294" t="str">
            <v>MILAM &amp; CO., SERVICE DIVISIO</v>
          </cell>
          <cell r="C294" t="str">
            <v>ALTON</v>
          </cell>
          <cell r="D294" t="str">
            <v>AL</v>
          </cell>
          <cell r="E294">
            <v>0</v>
          </cell>
          <cell r="F294">
            <v>0</v>
          </cell>
          <cell r="G294">
            <v>5076.96</v>
          </cell>
          <cell r="H294">
            <v>0</v>
          </cell>
          <cell r="I294">
            <v>0</v>
          </cell>
          <cell r="J294">
            <v>5076.96</v>
          </cell>
          <cell r="K294">
            <v>0</v>
          </cell>
        </row>
        <row r="295">
          <cell r="A295" t="str">
            <v>104776</v>
          </cell>
          <cell r="B295" t="str">
            <v>MILAM &amp; CO., SERVICE DIVISIO</v>
          </cell>
          <cell r="C295" t="str">
            <v>ALTON</v>
          </cell>
          <cell r="D295" t="str">
            <v>AL</v>
          </cell>
          <cell r="E295">
            <v>2182.2199999999998</v>
          </cell>
          <cell r="F295">
            <v>1634.5</v>
          </cell>
          <cell r="G295">
            <v>0</v>
          </cell>
          <cell r="H295">
            <v>100</v>
          </cell>
          <cell r="I295">
            <v>6542.95</v>
          </cell>
          <cell r="J295">
            <v>11397.63</v>
          </cell>
          <cell r="K295">
            <v>-74</v>
          </cell>
        </row>
        <row r="296">
          <cell r="A296" t="str">
            <v>104777</v>
          </cell>
          <cell r="B296" t="str">
            <v>MILLER'S PETROLEUM SYSTEMS</v>
          </cell>
          <cell r="C296" t="str">
            <v>PITTSFIELD</v>
          </cell>
          <cell r="D296" t="str">
            <v>MA</v>
          </cell>
          <cell r="E296">
            <v>0</v>
          </cell>
          <cell r="F296">
            <v>1002.93</v>
          </cell>
          <cell r="G296">
            <v>0</v>
          </cell>
          <cell r="H296">
            <v>100</v>
          </cell>
          <cell r="I296">
            <v>1719.31</v>
          </cell>
          <cell r="J296">
            <v>64.8</v>
          </cell>
          <cell r="K296">
            <v>96</v>
          </cell>
        </row>
        <row r="297">
          <cell r="A297" t="str">
            <v>104777</v>
          </cell>
          <cell r="B297" t="str">
            <v>MILLER'S PETROLEUM SYSTEMS</v>
          </cell>
          <cell r="C297" t="str">
            <v>PITTSFIELD</v>
          </cell>
          <cell r="D297" t="str">
            <v>MA</v>
          </cell>
          <cell r="E297">
            <v>0</v>
          </cell>
          <cell r="F297">
            <v>0</v>
          </cell>
          <cell r="G297">
            <v>1069.21</v>
          </cell>
          <cell r="H297">
            <v>0</v>
          </cell>
          <cell r="I297">
            <v>0</v>
          </cell>
          <cell r="J297">
            <v>1069.21</v>
          </cell>
          <cell r="K297">
            <v>0</v>
          </cell>
        </row>
        <row r="298">
          <cell r="A298" t="str">
            <v>105441</v>
          </cell>
          <cell r="B298" t="str">
            <v>MILLS OIL &amp; GAS EQUIPMENT CO</v>
          </cell>
          <cell r="C298" t="str">
            <v>DENVER</v>
          </cell>
          <cell r="D298" t="str">
            <v>CO</v>
          </cell>
          <cell r="E298">
            <v>0</v>
          </cell>
          <cell r="F298">
            <v>0</v>
          </cell>
          <cell r="G298">
            <v>4191.08</v>
          </cell>
          <cell r="H298">
            <v>0</v>
          </cell>
          <cell r="I298">
            <v>0</v>
          </cell>
          <cell r="J298">
            <v>5939.4</v>
          </cell>
          <cell r="K298">
            <v>0</v>
          </cell>
        </row>
        <row r="299">
          <cell r="A299" t="str">
            <v>105441</v>
          </cell>
          <cell r="B299" t="str">
            <v>MILLS OIL &amp; GAS EQUIPMENT CO</v>
          </cell>
          <cell r="C299" t="str">
            <v>DENVER</v>
          </cell>
          <cell r="D299" t="str">
            <v>CO</v>
          </cell>
          <cell r="E299">
            <v>0</v>
          </cell>
          <cell r="F299">
            <v>4186.42</v>
          </cell>
          <cell r="G299">
            <v>0</v>
          </cell>
          <cell r="H299">
            <v>100</v>
          </cell>
          <cell r="I299">
            <v>7176.72</v>
          </cell>
          <cell r="J299">
            <v>1461.42</v>
          </cell>
          <cell r="K299">
            <v>80</v>
          </cell>
        </row>
        <row r="300">
          <cell r="A300" t="str">
            <v>580150</v>
          </cell>
          <cell r="B300" t="str">
            <v>MINNESOTA PETROLEUM SERVICE</v>
          </cell>
          <cell r="C300" t="str">
            <v>FRIDLEY</v>
          </cell>
          <cell r="D300" t="str">
            <v>MN</v>
          </cell>
          <cell r="E300">
            <v>0</v>
          </cell>
          <cell r="F300">
            <v>0</v>
          </cell>
          <cell r="G300">
            <v>15168.72</v>
          </cell>
          <cell r="H300">
            <v>0</v>
          </cell>
          <cell r="I300">
            <v>0</v>
          </cell>
          <cell r="J300">
            <v>17698.439999999999</v>
          </cell>
          <cell r="K300">
            <v>0</v>
          </cell>
        </row>
        <row r="301">
          <cell r="A301" t="str">
            <v>580150</v>
          </cell>
          <cell r="B301" t="str">
            <v>MINNESOTA PETROLEUM SERVICE</v>
          </cell>
          <cell r="C301" t="str">
            <v>FRIDLEY</v>
          </cell>
          <cell r="D301" t="str">
            <v>MN</v>
          </cell>
          <cell r="E301">
            <v>5142.68</v>
          </cell>
          <cell r="F301">
            <v>14154.65</v>
          </cell>
          <cell r="G301">
            <v>0</v>
          </cell>
          <cell r="H301">
            <v>100</v>
          </cell>
          <cell r="I301">
            <v>33081.14</v>
          </cell>
          <cell r="J301">
            <v>15830.67</v>
          </cell>
          <cell r="K301">
            <v>52</v>
          </cell>
        </row>
        <row r="302">
          <cell r="A302" t="str">
            <v>104781</v>
          </cell>
          <cell r="B302" t="str">
            <v>MISCO SALES COMPANY</v>
          </cell>
          <cell r="C302" t="str">
            <v>PEKIN</v>
          </cell>
          <cell r="D302" t="str">
            <v>IL</v>
          </cell>
          <cell r="E302">
            <v>0</v>
          </cell>
          <cell r="F302">
            <v>209.28</v>
          </cell>
          <cell r="G302">
            <v>237.39</v>
          </cell>
          <cell r="H302">
            <v>-13</v>
          </cell>
          <cell r="I302">
            <v>358.77</v>
          </cell>
          <cell r="J302">
            <v>1641.42</v>
          </cell>
          <cell r="K302">
            <v>-358</v>
          </cell>
        </row>
        <row r="303">
          <cell r="A303" t="str">
            <v>104790</v>
          </cell>
          <cell r="B303" t="str">
            <v>MUSICKS SS MAINTENANCE, INC.</v>
          </cell>
          <cell r="C303" t="str">
            <v>MANSFIELD</v>
          </cell>
          <cell r="D303" t="str">
            <v>OH</v>
          </cell>
          <cell r="E303">
            <v>0</v>
          </cell>
          <cell r="F303">
            <v>107.4</v>
          </cell>
          <cell r="G303">
            <v>0</v>
          </cell>
          <cell r="H303">
            <v>100</v>
          </cell>
          <cell r="I303">
            <v>184.11</v>
          </cell>
          <cell r="J303">
            <v>0</v>
          </cell>
          <cell r="K303">
            <v>100</v>
          </cell>
        </row>
        <row r="304">
          <cell r="A304" t="str">
            <v>104790</v>
          </cell>
          <cell r="B304" t="str">
            <v>MUSICKS SS MAINTENANCE, INC.</v>
          </cell>
          <cell r="C304" t="str">
            <v>MANSFIELD</v>
          </cell>
          <cell r="D304" t="str">
            <v>OH</v>
          </cell>
          <cell r="E304">
            <v>0</v>
          </cell>
          <cell r="F304">
            <v>0</v>
          </cell>
          <cell r="G304">
            <v>4464.51</v>
          </cell>
          <cell r="H304">
            <v>0</v>
          </cell>
          <cell r="I304">
            <v>0</v>
          </cell>
          <cell r="J304">
            <v>4464.51</v>
          </cell>
          <cell r="K304">
            <v>0</v>
          </cell>
        </row>
        <row r="305">
          <cell r="A305" t="str">
            <v>104792</v>
          </cell>
          <cell r="B305" t="str">
            <v>NATIONAL PETROLEUM</v>
          </cell>
          <cell r="C305" t="str">
            <v>CULLMAN</v>
          </cell>
          <cell r="D305" t="str">
            <v>AL</v>
          </cell>
          <cell r="E305">
            <v>0</v>
          </cell>
          <cell r="F305">
            <v>0</v>
          </cell>
          <cell r="G305">
            <v>78728.320000000007</v>
          </cell>
          <cell r="H305">
            <v>0</v>
          </cell>
          <cell r="I305">
            <v>0</v>
          </cell>
          <cell r="J305">
            <v>81132.929999999993</v>
          </cell>
          <cell r="K305">
            <v>0</v>
          </cell>
        </row>
        <row r="306">
          <cell r="A306" t="str">
            <v>104792</v>
          </cell>
          <cell r="B306" t="str">
            <v>NATIONAL PETROLEUM</v>
          </cell>
          <cell r="C306" t="str">
            <v>CULLMAN</v>
          </cell>
          <cell r="D306" t="str">
            <v>AL</v>
          </cell>
          <cell r="E306">
            <v>1454.72</v>
          </cell>
          <cell r="F306">
            <v>84221.1</v>
          </cell>
          <cell r="G306">
            <v>0</v>
          </cell>
          <cell r="H306">
            <v>100</v>
          </cell>
          <cell r="I306">
            <v>146872.82999999999</v>
          </cell>
          <cell r="J306">
            <v>36939.769999999997</v>
          </cell>
          <cell r="K306">
            <v>75</v>
          </cell>
        </row>
        <row r="307">
          <cell r="A307" t="str">
            <v>620300</v>
          </cell>
          <cell r="B307" t="str">
            <v>NEBAR SUPPLY CO</v>
          </cell>
          <cell r="C307" t="str">
            <v>SEATTLE</v>
          </cell>
          <cell r="D307" t="str">
            <v>WA</v>
          </cell>
          <cell r="E307">
            <v>0</v>
          </cell>
          <cell r="F307">
            <v>0</v>
          </cell>
          <cell r="G307">
            <v>0</v>
          </cell>
          <cell r="H307">
            <v>0</v>
          </cell>
          <cell r="I307">
            <v>0</v>
          </cell>
          <cell r="J307">
            <v>760.66</v>
          </cell>
          <cell r="K307">
            <v>0</v>
          </cell>
        </row>
        <row r="308">
          <cell r="A308" t="str">
            <v>620300</v>
          </cell>
          <cell r="B308" t="str">
            <v>NEBAR SUPPLY CO</v>
          </cell>
          <cell r="C308" t="str">
            <v>SEATTLE</v>
          </cell>
          <cell r="D308" t="str">
            <v>WA</v>
          </cell>
          <cell r="E308">
            <v>0</v>
          </cell>
          <cell r="F308">
            <v>0</v>
          </cell>
          <cell r="G308">
            <v>1350.96</v>
          </cell>
          <cell r="H308">
            <v>0</v>
          </cell>
          <cell r="I308">
            <v>0</v>
          </cell>
          <cell r="J308">
            <v>2873.1</v>
          </cell>
          <cell r="K308">
            <v>0</v>
          </cell>
        </row>
        <row r="309">
          <cell r="A309" t="str">
            <v>105459</v>
          </cell>
          <cell r="B309" t="str">
            <v>NEPCCO</v>
          </cell>
          <cell r="C309" t="str">
            <v>OCALA</v>
          </cell>
          <cell r="D309" t="str">
            <v>FL</v>
          </cell>
          <cell r="E309">
            <v>822.04</v>
          </cell>
          <cell r="F309">
            <v>0</v>
          </cell>
          <cell r="G309">
            <v>0</v>
          </cell>
          <cell r="H309">
            <v>0</v>
          </cell>
          <cell r="I309">
            <v>1409.21</v>
          </cell>
          <cell r="J309">
            <v>918.92</v>
          </cell>
          <cell r="K309">
            <v>35</v>
          </cell>
        </row>
        <row r="310">
          <cell r="A310" t="str">
            <v>105459</v>
          </cell>
          <cell r="B310" t="str">
            <v>NEPCCO</v>
          </cell>
          <cell r="C310" t="str">
            <v>OCALA</v>
          </cell>
          <cell r="D310" t="str">
            <v>FL</v>
          </cell>
          <cell r="E310">
            <v>0</v>
          </cell>
          <cell r="F310">
            <v>0</v>
          </cell>
          <cell r="G310">
            <v>0</v>
          </cell>
          <cell r="H310">
            <v>0</v>
          </cell>
          <cell r="I310">
            <v>0</v>
          </cell>
          <cell r="J310">
            <v>411.02</v>
          </cell>
          <cell r="K310">
            <v>0</v>
          </cell>
        </row>
        <row r="311">
          <cell r="A311" t="str">
            <v>622520</v>
          </cell>
          <cell r="B311" t="str">
            <v>NEUMAYER EQUIPMENT CO.</v>
          </cell>
          <cell r="C311" t="str">
            <v>ST LOUIS</v>
          </cell>
          <cell r="D311" t="str">
            <v>MO</v>
          </cell>
          <cell r="E311">
            <v>0</v>
          </cell>
          <cell r="F311">
            <v>0</v>
          </cell>
          <cell r="G311">
            <v>95044.28</v>
          </cell>
          <cell r="H311">
            <v>0</v>
          </cell>
          <cell r="I311">
            <v>0</v>
          </cell>
          <cell r="J311">
            <v>116761.8</v>
          </cell>
          <cell r="K311">
            <v>0</v>
          </cell>
        </row>
        <row r="312">
          <cell r="A312" t="str">
            <v>622520</v>
          </cell>
          <cell r="B312" t="str">
            <v>NEUMAYER EQUIPMENT CO.</v>
          </cell>
          <cell r="C312" t="str">
            <v>ST LOUIS</v>
          </cell>
          <cell r="D312" t="str">
            <v>MO</v>
          </cell>
          <cell r="E312">
            <v>18457.5</v>
          </cell>
          <cell r="F312">
            <v>53351.48</v>
          </cell>
          <cell r="G312">
            <v>0</v>
          </cell>
          <cell r="H312">
            <v>100</v>
          </cell>
          <cell r="I312">
            <v>123101.11</v>
          </cell>
          <cell r="J312">
            <v>35176.019999999997</v>
          </cell>
          <cell r="K312">
            <v>71</v>
          </cell>
        </row>
        <row r="313">
          <cell r="A313" t="str">
            <v>104797</v>
          </cell>
          <cell r="B313" t="str">
            <v>NORRIS &amp; SAMON PUMP</v>
          </cell>
          <cell r="C313" t="str">
            <v>SAINT PETERSBURG</v>
          </cell>
          <cell r="D313" t="str">
            <v>FL</v>
          </cell>
          <cell r="E313">
            <v>0</v>
          </cell>
          <cell r="F313">
            <v>4833.5</v>
          </cell>
          <cell r="G313">
            <v>0</v>
          </cell>
          <cell r="H313">
            <v>100</v>
          </cell>
          <cell r="I313">
            <v>8286</v>
          </cell>
          <cell r="J313">
            <v>3872.9</v>
          </cell>
          <cell r="K313">
            <v>53</v>
          </cell>
        </row>
        <row r="314">
          <cell r="A314" t="str">
            <v>104797</v>
          </cell>
          <cell r="B314" t="str">
            <v>NORRIS &amp; SAMON PUMP</v>
          </cell>
          <cell r="C314" t="str">
            <v>SAINT PETERSBURG</v>
          </cell>
          <cell r="D314" t="str">
            <v>FL</v>
          </cell>
          <cell r="E314">
            <v>0</v>
          </cell>
          <cell r="F314">
            <v>0</v>
          </cell>
          <cell r="G314">
            <v>5468.5</v>
          </cell>
          <cell r="H314">
            <v>0</v>
          </cell>
          <cell r="I314">
            <v>0</v>
          </cell>
          <cell r="J314">
            <v>5468.5</v>
          </cell>
          <cell r="K314">
            <v>0</v>
          </cell>
        </row>
        <row r="315">
          <cell r="A315" t="str">
            <v>104799</v>
          </cell>
          <cell r="B315" t="str">
            <v>NORTHEAST PETROLEUM TECH., I</v>
          </cell>
          <cell r="C315" t="str">
            <v>COHOES</v>
          </cell>
          <cell r="D315" t="str">
            <v>NY</v>
          </cell>
          <cell r="E315">
            <v>0</v>
          </cell>
          <cell r="F315">
            <v>6873</v>
          </cell>
          <cell r="G315">
            <v>0</v>
          </cell>
          <cell r="H315">
            <v>100</v>
          </cell>
          <cell r="I315">
            <v>11782.29</v>
          </cell>
          <cell r="J315">
            <v>7063.7</v>
          </cell>
          <cell r="K315">
            <v>40</v>
          </cell>
        </row>
        <row r="316">
          <cell r="A316" t="str">
            <v>104799</v>
          </cell>
          <cell r="B316" t="str">
            <v>NORTHEAST PETROLEUM TECH., I</v>
          </cell>
          <cell r="C316" t="str">
            <v>COHOES</v>
          </cell>
          <cell r="D316" t="str">
            <v>NY</v>
          </cell>
          <cell r="E316">
            <v>0</v>
          </cell>
          <cell r="F316">
            <v>0</v>
          </cell>
          <cell r="G316">
            <v>5508.14</v>
          </cell>
          <cell r="H316">
            <v>0</v>
          </cell>
          <cell r="I316">
            <v>0</v>
          </cell>
          <cell r="J316">
            <v>5508.14</v>
          </cell>
          <cell r="K316">
            <v>0</v>
          </cell>
        </row>
        <row r="317">
          <cell r="A317" t="str">
            <v>104800</v>
          </cell>
          <cell r="B317" t="str">
            <v>NORTHERN PETRO SERVICE, INC.</v>
          </cell>
          <cell r="C317" t="str">
            <v>WAUKESHA</v>
          </cell>
          <cell r="D317" t="str">
            <v>WI</v>
          </cell>
          <cell r="E317">
            <v>0</v>
          </cell>
          <cell r="F317">
            <v>0</v>
          </cell>
          <cell r="G317">
            <v>11920.04</v>
          </cell>
          <cell r="H317">
            <v>0</v>
          </cell>
          <cell r="I317">
            <v>0</v>
          </cell>
          <cell r="J317">
            <v>12778.2</v>
          </cell>
          <cell r="K317">
            <v>0</v>
          </cell>
        </row>
        <row r="318">
          <cell r="A318" t="str">
            <v>104800</v>
          </cell>
          <cell r="B318" t="str">
            <v>NORTHERN PETRO SERVICE, INC.</v>
          </cell>
          <cell r="C318" t="str">
            <v>WAUKESHA</v>
          </cell>
          <cell r="D318" t="str">
            <v>WI</v>
          </cell>
          <cell r="E318">
            <v>112.34</v>
          </cell>
          <cell r="F318">
            <v>15694.96</v>
          </cell>
          <cell r="G318">
            <v>0</v>
          </cell>
          <cell r="H318">
            <v>100</v>
          </cell>
          <cell r="I318">
            <v>27098.23</v>
          </cell>
          <cell r="J318">
            <v>5430.88</v>
          </cell>
          <cell r="K318">
            <v>80</v>
          </cell>
        </row>
        <row r="319">
          <cell r="A319" t="str">
            <v>105462</v>
          </cell>
          <cell r="B319" t="str">
            <v>NORTHERN PETROLEUM EQUIP CO</v>
          </cell>
          <cell r="C319" t="str">
            <v>CLACKAMAS</v>
          </cell>
          <cell r="D319" t="str">
            <v>OR</v>
          </cell>
          <cell r="E319">
            <v>0</v>
          </cell>
          <cell r="F319">
            <v>0</v>
          </cell>
          <cell r="G319">
            <v>1482.19</v>
          </cell>
          <cell r="H319">
            <v>0</v>
          </cell>
          <cell r="I319">
            <v>0</v>
          </cell>
          <cell r="J319">
            <v>1482.19</v>
          </cell>
          <cell r="K319">
            <v>0</v>
          </cell>
        </row>
        <row r="320">
          <cell r="A320" t="str">
            <v>105463</v>
          </cell>
          <cell r="B320" t="str">
            <v>NORTHERN STEEL INDUSTRIES LT</v>
          </cell>
          <cell r="C320" t="str">
            <v>TISDALE</v>
          </cell>
          <cell r="D320" t="str">
            <v>SK</v>
          </cell>
          <cell r="E320">
            <v>11002.38</v>
          </cell>
          <cell r="F320">
            <v>31905.84</v>
          </cell>
          <cell r="G320">
            <v>0</v>
          </cell>
          <cell r="H320">
            <v>100</v>
          </cell>
          <cell r="I320">
            <v>73556.95</v>
          </cell>
          <cell r="J320">
            <v>47818.46</v>
          </cell>
          <cell r="K320">
            <v>35</v>
          </cell>
        </row>
        <row r="321">
          <cell r="A321" t="str">
            <v>105463</v>
          </cell>
          <cell r="B321" t="str">
            <v>NORTHERN STEEL INDUSTRIES LT</v>
          </cell>
          <cell r="C321" t="str">
            <v>TISDALE</v>
          </cell>
          <cell r="D321" t="str">
            <v>SK</v>
          </cell>
          <cell r="E321">
            <v>0</v>
          </cell>
          <cell r="F321">
            <v>0</v>
          </cell>
          <cell r="G321">
            <v>13137.81</v>
          </cell>
          <cell r="H321">
            <v>0</v>
          </cell>
          <cell r="I321">
            <v>0</v>
          </cell>
          <cell r="J321">
            <v>13137.81</v>
          </cell>
          <cell r="K321">
            <v>0</v>
          </cell>
        </row>
        <row r="322">
          <cell r="A322" t="str">
            <v>104801</v>
          </cell>
          <cell r="B322" t="str">
            <v>NORTHWEST PETROLEUM SERVICE</v>
          </cell>
          <cell r="C322" t="str">
            <v>WAUSAU</v>
          </cell>
          <cell r="D322" t="str">
            <v>WI</v>
          </cell>
          <cell r="E322">
            <v>1164.0999999999999</v>
          </cell>
          <cell r="F322">
            <v>1738.83</v>
          </cell>
          <cell r="G322">
            <v>0</v>
          </cell>
          <cell r="H322">
            <v>100</v>
          </cell>
          <cell r="I322">
            <v>4976.45</v>
          </cell>
          <cell r="J322">
            <v>1861.3</v>
          </cell>
          <cell r="K322">
            <v>63</v>
          </cell>
        </row>
        <row r="323">
          <cell r="A323" t="str">
            <v>104801</v>
          </cell>
          <cell r="B323" t="str">
            <v>NORTHWEST PETROLEUM SERVICE</v>
          </cell>
          <cell r="C323" t="str">
            <v>WAUSAU</v>
          </cell>
          <cell r="D323" t="str">
            <v>WI</v>
          </cell>
          <cell r="E323">
            <v>0</v>
          </cell>
          <cell r="F323">
            <v>0</v>
          </cell>
          <cell r="G323">
            <v>3986.08</v>
          </cell>
          <cell r="H323">
            <v>0</v>
          </cell>
          <cell r="I323">
            <v>0</v>
          </cell>
          <cell r="J323">
            <v>3986.08</v>
          </cell>
          <cell r="K323">
            <v>0</v>
          </cell>
        </row>
        <row r="324">
          <cell r="A324" t="str">
            <v>643301</v>
          </cell>
          <cell r="B324" t="str">
            <v>OIL EQUIPMENT COMPANY INC</v>
          </cell>
          <cell r="C324" t="str">
            <v>BIRMINGHAM</v>
          </cell>
          <cell r="D324" t="str">
            <v>AL</v>
          </cell>
          <cell r="E324">
            <v>0</v>
          </cell>
          <cell r="F324">
            <v>12474.12</v>
          </cell>
          <cell r="G324">
            <v>14416.85</v>
          </cell>
          <cell r="H324">
            <v>-16</v>
          </cell>
          <cell r="I324">
            <v>21384.21</v>
          </cell>
          <cell r="J324">
            <v>37500.03</v>
          </cell>
          <cell r="K324">
            <v>-75</v>
          </cell>
        </row>
        <row r="325">
          <cell r="A325" t="str">
            <v>104813</v>
          </cell>
          <cell r="B325" t="str">
            <v>OKAR EQUIPMENT CO INC</v>
          </cell>
          <cell r="C325" t="str">
            <v>ROCHESTER</v>
          </cell>
          <cell r="D325" t="str">
            <v>NY</v>
          </cell>
          <cell r="E325">
            <v>658.68</v>
          </cell>
          <cell r="F325">
            <v>29806.58</v>
          </cell>
          <cell r="G325">
            <v>0</v>
          </cell>
          <cell r="H325">
            <v>100</v>
          </cell>
          <cell r="I325">
            <v>52226.16</v>
          </cell>
          <cell r="J325">
            <v>17289.509999999998</v>
          </cell>
          <cell r="K325">
            <v>67</v>
          </cell>
        </row>
        <row r="326">
          <cell r="A326" t="str">
            <v>104813</v>
          </cell>
          <cell r="B326" t="str">
            <v>OKAR EQUIPMENT CO INC</v>
          </cell>
          <cell r="C326" t="str">
            <v>ROCHESTER</v>
          </cell>
          <cell r="D326" t="str">
            <v>NY</v>
          </cell>
          <cell r="E326">
            <v>0</v>
          </cell>
          <cell r="F326">
            <v>0</v>
          </cell>
          <cell r="G326">
            <v>21908.18</v>
          </cell>
          <cell r="H326">
            <v>0</v>
          </cell>
          <cell r="I326">
            <v>0</v>
          </cell>
          <cell r="J326">
            <v>25866.79</v>
          </cell>
          <cell r="K326">
            <v>0</v>
          </cell>
        </row>
        <row r="327">
          <cell r="A327" t="str">
            <v>104815</v>
          </cell>
          <cell r="B327" t="str">
            <v>ONSYR, INC.</v>
          </cell>
          <cell r="C327" t="str">
            <v>ROCHESTER</v>
          </cell>
          <cell r="D327" t="str">
            <v>NY</v>
          </cell>
          <cell r="E327">
            <v>0</v>
          </cell>
          <cell r="F327">
            <v>28497.919999999998</v>
          </cell>
          <cell r="G327">
            <v>0</v>
          </cell>
          <cell r="H327">
            <v>100</v>
          </cell>
          <cell r="I327">
            <v>48853.58</v>
          </cell>
          <cell r="J327">
            <v>14116.74</v>
          </cell>
          <cell r="K327">
            <v>71</v>
          </cell>
        </row>
        <row r="328">
          <cell r="A328" t="str">
            <v>104815</v>
          </cell>
          <cell r="B328" t="str">
            <v>ONSYR, INC.</v>
          </cell>
          <cell r="C328" t="str">
            <v>ROCHESTER</v>
          </cell>
          <cell r="D328" t="str">
            <v>NY</v>
          </cell>
          <cell r="E328">
            <v>0</v>
          </cell>
          <cell r="F328">
            <v>0</v>
          </cell>
          <cell r="G328">
            <v>36422.78</v>
          </cell>
          <cell r="H328">
            <v>0</v>
          </cell>
          <cell r="I328">
            <v>0</v>
          </cell>
          <cell r="J328">
            <v>37214.620000000003</v>
          </cell>
          <cell r="K328">
            <v>0</v>
          </cell>
        </row>
        <row r="329">
          <cell r="A329" t="str">
            <v>105476</v>
          </cell>
          <cell r="B329" t="str">
            <v>ORANGE PETROLEUM, INC.</v>
          </cell>
          <cell r="C329" t="str">
            <v>APOPKA</v>
          </cell>
          <cell r="D329" t="str">
            <v>FL</v>
          </cell>
          <cell r="E329">
            <v>0</v>
          </cell>
          <cell r="F329">
            <v>711.3</v>
          </cell>
          <cell r="G329">
            <v>0</v>
          </cell>
          <cell r="H329">
            <v>100</v>
          </cell>
          <cell r="I329">
            <v>1219.3699999999999</v>
          </cell>
          <cell r="J329">
            <v>1298.3599999999999</v>
          </cell>
          <cell r="K329">
            <v>-6</v>
          </cell>
        </row>
        <row r="330">
          <cell r="A330" t="str">
            <v>105476</v>
          </cell>
          <cell r="B330" t="str">
            <v>ORANGE PETROLEUM, INC.</v>
          </cell>
          <cell r="C330" t="str">
            <v>APOPKA</v>
          </cell>
          <cell r="D330" t="str">
            <v>FL</v>
          </cell>
          <cell r="E330">
            <v>0</v>
          </cell>
          <cell r="F330">
            <v>0</v>
          </cell>
          <cell r="G330">
            <v>6826.19</v>
          </cell>
          <cell r="H330">
            <v>0</v>
          </cell>
          <cell r="I330">
            <v>0</v>
          </cell>
          <cell r="J330">
            <v>6826.19</v>
          </cell>
          <cell r="K330">
            <v>0</v>
          </cell>
        </row>
        <row r="331">
          <cell r="A331" t="str">
            <v>104818</v>
          </cell>
          <cell r="B331" t="str">
            <v>P &amp; I SUPPLY COMPANY</v>
          </cell>
          <cell r="C331" t="str">
            <v>SAVANNAH</v>
          </cell>
          <cell r="D331" t="str">
            <v>GA</v>
          </cell>
          <cell r="E331">
            <v>312.27999999999997</v>
          </cell>
          <cell r="F331">
            <v>2933.9</v>
          </cell>
          <cell r="G331">
            <v>0</v>
          </cell>
          <cell r="H331">
            <v>100</v>
          </cell>
          <cell r="I331">
            <v>5564.88</v>
          </cell>
          <cell r="J331">
            <v>1902.53</v>
          </cell>
          <cell r="K331">
            <v>66</v>
          </cell>
        </row>
        <row r="332">
          <cell r="A332" t="str">
            <v>104818</v>
          </cell>
          <cell r="B332" t="str">
            <v>P &amp; I SUPPLY COMPANY</v>
          </cell>
          <cell r="C332" t="str">
            <v>SAVANNAH</v>
          </cell>
          <cell r="D332" t="str">
            <v>GA</v>
          </cell>
          <cell r="E332">
            <v>0</v>
          </cell>
          <cell r="F332">
            <v>0</v>
          </cell>
          <cell r="G332">
            <v>2877.05</v>
          </cell>
          <cell r="H332">
            <v>0</v>
          </cell>
          <cell r="I332">
            <v>0</v>
          </cell>
          <cell r="J332">
            <v>3018.06</v>
          </cell>
          <cell r="K332">
            <v>0</v>
          </cell>
        </row>
        <row r="333">
          <cell r="A333" t="str">
            <v>105479</v>
          </cell>
          <cell r="B333" t="str">
            <v>P S I EQUIPMENT SALES, INC.</v>
          </cell>
          <cell r="C333" t="str">
            <v>FRESNO</v>
          </cell>
          <cell r="D333" t="str">
            <v>CA</v>
          </cell>
          <cell r="E333">
            <v>0</v>
          </cell>
          <cell r="F333">
            <v>0</v>
          </cell>
          <cell r="G333">
            <v>1652.96</v>
          </cell>
          <cell r="H333">
            <v>0</v>
          </cell>
          <cell r="I333">
            <v>0</v>
          </cell>
          <cell r="J333">
            <v>1652.96</v>
          </cell>
          <cell r="K333">
            <v>0</v>
          </cell>
        </row>
        <row r="334">
          <cell r="A334" t="str">
            <v>656450</v>
          </cell>
          <cell r="B334" t="str">
            <v>PACE OIL EQUIPMENT CO INC</v>
          </cell>
          <cell r="C334" t="str">
            <v>LOUISVILLE</v>
          </cell>
          <cell r="D334" t="str">
            <v>KY</v>
          </cell>
          <cell r="E334">
            <v>1862.76</v>
          </cell>
          <cell r="F334">
            <v>12095.2</v>
          </cell>
          <cell r="G334">
            <v>4359.8999999999996</v>
          </cell>
          <cell r="H334">
            <v>64</v>
          </cell>
          <cell r="I334">
            <v>23927.93</v>
          </cell>
          <cell r="J334">
            <v>7347.58</v>
          </cell>
          <cell r="K334">
            <v>69</v>
          </cell>
        </row>
        <row r="335">
          <cell r="A335" t="str">
            <v>104823</v>
          </cell>
          <cell r="B335" t="str">
            <v>PANHANDLE PUMP COMPANY, INC.</v>
          </cell>
          <cell r="C335" t="str">
            <v>MOLINO,</v>
          </cell>
          <cell r="D335" t="str">
            <v>FL</v>
          </cell>
          <cell r="E335">
            <v>3810.54</v>
          </cell>
          <cell r="F335">
            <v>1960.12</v>
          </cell>
          <cell r="G335">
            <v>0</v>
          </cell>
          <cell r="H335">
            <v>100</v>
          </cell>
          <cell r="I335">
            <v>9892.56</v>
          </cell>
          <cell r="J335">
            <v>1611.7</v>
          </cell>
          <cell r="K335">
            <v>84</v>
          </cell>
        </row>
        <row r="336">
          <cell r="A336" t="str">
            <v>104823</v>
          </cell>
          <cell r="B336" t="str">
            <v>PANHANDLE PUMP COMPANY, INC.</v>
          </cell>
          <cell r="C336" t="str">
            <v>MOLINO,</v>
          </cell>
          <cell r="D336" t="str">
            <v>FL</v>
          </cell>
          <cell r="E336">
            <v>0</v>
          </cell>
          <cell r="F336">
            <v>0</v>
          </cell>
          <cell r="G336">
            <v>2068.5</v>
          </cell>
          <cell r="H336">
            <v>0</v>
          </cell>
          <cell r="I336">
            <v>0</v>
          </cell>
          <cell r="J336">
            <v>5922.8</v>
          </cell>
          <cell r="K336">
            <v>0</v>
          </cell>
        </row>
        <row r="337">
          <cell r="A337" t="str">
            <v>105489</v>
          </cell>
          <cell r="B337" t="str">
            <v>PERFECTION PETROLEUM SERVICE</v>
          </cell>
          <cell r="C337" t="str">
            <v>DRAKE</v>
          </cell>
          <cell r="D337" t="str">
            <v>KY</v>
          </cell>
          <cell r="E337">
            <v>0</v>
          </cell>
          <cell r="F337">
            <v>0</v>
          </cell>
          <cell r="G337">
            <v>1279.56</v>
          </cell>
          <cell r="H337">
            <v>0</v>
          </cell>
          <cell r="I337">
            <v>0</v>
          </cell>
          <cell r="J337">
            <v>1279.56</v>
          </cell>
          <cell r="K337">
            <v>0</v>
          </cell>
        </row>
        <row r="338">
          <cell r="A338" t="str">
            <v>105489</v>
          </cell>
          <cell r="B338" t="str">
            <v>PERFECTION PETROLEUM SERVICE</v>
          </cell>
          <cell r="C338" t="str">
            <v>DRAKE</v>
          </cell>
          <cell r="D338" t="str">
            <v>KY</v>
          </cell>
          <cell r="E338">
            <v>0</v>
          </cell>
          <cell r="F338">
            <v>133.5</v>
          </cell>
          <cell r="G338">
            <v>0</v>
          </cell>
          <cell r="H338">
            <v>100</v>
          </cell>
          <cell r="I338">
            <v>228.86</v>
          </cell>
          <cell r="J338">
            <v>1644.79</v>
          </cell>
          <cell r="K338">
            <v>-619</v>
          </cell>
        </row>
        <row r="339">
          <cell r="A339" t="str">
            <v>105491</v>
          </cell>
          <cell r="B339" t="str">
            <v>PERKINS WELDING, INC.</v>
          </cell>
          <cell r="C339" t="str">
            <v>SACRAMENTO</v>
          </cell>
          <cell r="D339" t="str">
            <v>CA</v>
          </cell>
          <cell r="E339">
            <v>0</v>
          </cell>
          <cell r="F339">
            <v>0</v>
          </cell>
          <cell r="G339">
            <v>9721.2000000000007</v>
          </cell>
          <cell r="H339">
            <v>0</v>
          </cell>
          <cell r="I339">
            <v>0</v>
          </cell>
          <cell r="J339">
            <v>9848.52</v>
          </cell>
          <cell r="K339">
            <v>0</v>
          </cell>
        </row>
        <row r="340">
          <cell r="A340" t="str">
            <v>105491</v>
          </cell>
          <cell r="B340" t="str">
            <v>PERKINS WELDING, INC.</v>
          </cell>
          <cell r="C340" t="str">
            <v>SACRAMENTO</v>
          </cell>
          <cell r="D340" t="str">
            <v>CA</v>
          </cell>
          <cell r="E340">
            <v>973.7</v>
          </cell>
          <cell r="F340">
            <v>9248.6299999999992</v>
          </cell>
          <cell r="G340">
            <v>0</v>
          </cell>
          <cell r="H340">
            <v>100</v>
          </cell>
          <cell r="I340">
            <v>17523.990000000002</v>
          </cell>
          <cell r="J340">
            <v>4200.09</v>
          </cell>
          <cell r="K340">
            <v>76</v>
          </cell>
        </row>
        <row r="341">
          <cell r="A341" t="str">
            <v>104826</v>
          </cell>
          <cell r="B341" t="str">
            <v>PET-CHEM EQUIPMENT CORPORATI</v>
          </cell>
          <cell r="C341" t="str">
            <v>FLOURTOWN</v>
          </cell>
          <cell r="D341" t="str">
            <v>PA</v>
          </cell>
          <cell r="E341">
            <v>0</v>
          </cell>
          <cell r="F341">
            <v>0</v>
          </cell>
          <cell r="G341">
            <v>24695.93</v>
          </cell>
          <cell r="H341">
            <v>0</v>
          </cell>
          <cell r="I341">
            <v>0</v>
          </cell>
          <cell r="J341">
            <v>29586.880000000001</v>
          </cell>
          <cell r="K341">
            <v>0</v>
          </cell>
        </row>
        <row r="342">
          <cell r="A342" t="str">
            <v>104826</v>
          </cell>
          <cell r="B342" t="str">
            <v>PET-CHEM EQUIPMENT CORPORATI</v>
          </cell>
          <cell r="C342" t="str">
            <v>FLOURTOWN</v>
          </cell>
          <cell r="D342" t="str">
            <v>PA</v>
          </cell>
          <cell r="E342">
            <v>1962.11</v>
          </cell>
          <cell r="F342">
            <v>24110.66</v>
          </cell>
          <cell r="G342">
            <v>0</v>
          </cell>
          <cell r="H342">
            <v>100</v>
          </cell>
          <cell r="I342">
            <v>44696.18</v>
          </cell>
          <cell r="J342">
            <v>36306.400000000001</v>
          </cell>
          <cell r="K342">
            <v>19</v>
          </cell>
        </row>
        <row r="343">
          <cell r="A343" t="str">
            <v>104841</v>
          </cell>
          <cell r="B343" t="str">
            <v>PETRO MAINTENANCE CO.</v>
          </cell>
          <cell r="C343" t="str">
            <v>HATTIESBURG</v>
          </cell>
          <cell r="D343" t="str">
            <v>MS</v>
          </cell>
          <cell r="E343">
            <v>0</v>
          </cell>
          <cell r="F343">
            <v>9295.25</v>
          </cell>
          <cell r="G343">
            <v>0</v>
          </cell>
          <cell r="H343">
            <v>100</v>
          </cell>
          <cell r="I343">
            <v>15934.71</v>
          </cell>
          <cell r="J343">
            <v>2177.87</v>
          </cell>
          <cell r="K343">
            <v>86</v>
          </cell>
        </row>
        <row r="344">
          <cell r="A344" t="str">
            <v>104841</v>
          </cell>
          <cell r="B344" t="str">
            <v>PETRO MAINTENANCE CO.</v>
          </cell>
          <cell r="C344" t="str">
            <v>HATTIESBURG</v>
          </cell>
          <cell r="D344" t="str">
            <v>MS</v>
          </cell>
          <cell r="E344">
            <v>0</v>
          </cell>
          <cell r="F344">
            <v>0</v>
          </cell>
          <cell r="G344">
            <v>2858.52</v>
          </cell>
          <cell r="H344">
            <v>0</v>
          </cell>
          <cell r="I344">
            <v>0</v>
          </cell>
          <cell r="J344">
            <v>2858.52</v>
          </cell>
          <cell r="K344">
            <v>0</v>
          </cell>
        </row>
        <row r="345">
          <cell r="A345" t="str">
            <v>104839</v>
          </cell>
          <cell r="B345" t="str">
            <v>PETRO SERVICES, INC.</v>
          </cell>
          <cell r="C345" t="str">
            <v>MARYVILLE</v>
          </cell>
          <cell r="D345" t="str">
            <v>TN</v>
          </cell>
          <cell r="E345">
            <v>0</v>
          </cell>
          <cell r="F345">
            <v>0</v>
          </cell>
          <cell r="G345">
            <v>32133.37</v>
          </cell>
          <cell r="H345">
            <v>0</v>
          </cell>
          <cell r="I345">
            <v>0</v>
          </cell>
          <cell r="J345">
            <v>39371.589999999997</v>
          </cell>
          <cell r="K345">
            <v>0</v>
          </cell>
        </row>
        <row r="346">
          <cell r="A346" t="str">
            <v>104839</v>
          </cell>
          <cell r="B346" t="str">
            <v>PETRO SERVICES, INC.</v>
          </cell>
          <cell r="C346" t="str">
            <v>MARYVILLE</v>
          </cell>
          <cell r="D346" t="str">
            <v>TN</v>
          </cell>
          <cell r="E346">
            <v>5912.94</v>
          </cell>
          <cell r="F346">
            <v>16416.48</v>
          </cell>
          <cell r="G346">
            <v>0</v>
          </cell>
          <cell r="H346">
            <v>100</v>
          </cell>
          <cell r="I346">
            <v>38279.01</v>
          </cell>
          <cell r="J346">
            <v>25695.43</v>
          </cell>
          <cell r="K346">
            <v>33</v>
          </cell>
        </row>
        <row r="347">
          <cell r="A347" t="str">
            <v>104830</v>
          </cell>
          <cell r="B347" t="str">
            <v>PETRO SUPPLY, INC.</v>
          </cell>
          <cell r="C347" t="str">
            <v>LAUREL</v>
          </cell>
          <cell r="D347" t="str">
            <v>MD</v>
          </cell>
          <cell r="E347">
            <v>0</v>
          </cell>
          <cell r="F347">
            <v>0</v>
          </cell>
          <cell r="G347">
            <v>29922.35</v>
          </cell>
          <cell r="H347">
            <v>0</v>
          </cell>
          <cell r="I347">
            <v>0</v>
          </cell>
          <cell r="J347">
            <v>36059.440000000002</v>
          </cell>
          <cell r="K347">
            <v>0</v>
          </cell>
        </row>
        <row r="348">
          <cell r="A348" t="str">
            <v>104830</v>
          </cell>
          <cell r="B348" t="str">
            <v>PETRO SUPPLY, INC.</v>
          </cell>
          <cell r="C348" t="str">
            <v>LAUREL</v>
          </cell>
          <cell r="D348" t="str">
            <v>MD</v>
          </cell>
          <cell r="E348">
            <v>6095.22</v>
          </cell>
          <cell r="F348">
            <v>49166.91</v>
          </cell>
          <cell r="G348">
            <v>0</v>
          </cell>
          <cell r="H348">
            <v>100</v>
          </cell>
          <cell r="I348">
            <v>94735.08</v>
          </cell>
          <cell r="J348">
            <v>34155.08</v>
          </cell>
          <cell r="K348">
            <v>64</v>
          </cell>
        </row>
        <row r="349">
          <cell r="A349" t="str">
            <v>104854</v>
          </cell>
          <cell r="B349" t="str">
            <v>PETRO WEST INC (BEST)</v>
          </cell>
          <cell r="C349" t="str">
            <v>ST. GEORGE</v>
          </cell>
          <cell r="D349" t="str">
            <v>UT</v>
          </cell>
          <cell r="E349">
            <v>0</v>
          </cell>
          <cell r="F349">
            <v>2403.54</v>
          </cell>
          <cell r="G349">
            <v>0</v>
          </cell>
          <cell r="H349">
            <v>100</v>
          </cell>
          <cell r="I349">
            <v>4120.3500000000004</v>
          </cell>
          <cell r="J349">
            <v>5237.28</v>
          </cell>
          <cell r="K349">
            <v>-27</v>
          </cell>
        </row>
        <row r="350">
          <cell r="A350" t="str">
            <v>104854</v>
          </cell>
          <cell r="B350" t="str">
            <v>PETRO WEST INC (BEST)</v>
          </cell>
          <cell r="C350" t="str">
            <v>ST. GEORGE</v>
          </cell>
          <cell r="D350" t="str">
            <v>UT</v>
          </cell>
          <cell r="E350">
            <v>0</v>
          </cell>
          <cell r="F350">
            <v>0</v>
          </cell>
          <cell r="G350">
            <v>12264.52</v>
          </cell>
          <cell r="H350">
            <v>0</v>
          </cell>
          <cell r="I350">
            <v>0</v>
          </cell>
          <cell r="J350">
            <v>12494.48</v>
          </cell>
          <cell r="K350">
            <v>0</v>
          </cell>
        </row>
        <row r="351">
          <cell r="A351" t="str">
            <v>105514</v>
          </cell>
          <cell r="B351" t="str">
            <v>PETROCHEM MAINTENANCE, INC.</v>
          </cell>
          <cell r="C351" t="str">
            <v>BATON ROUGE</v>
          </cell>
          <cell r="D351" t="str">
            <v>LA</v>
          </cell>
          <cell r="E351">
            <v>1512.72</v>
          </cell>
          <cell r="F351">
            <v>4089.31</v>
          </cell>
          <cell r="G351">
            <v>2877.83</v>
          </cell>
          <cell r="H351">
            <v>30</v>
          </cell>
          <cell r="I351">
            <v>9603.48</v>
          </cell>
          <cell r="J351">
            <v>7929.26</v>
          </cell>
          <cell r="K351">
            <v>17</v>
          </cell>
        </row>
        <row r="352">
          <cell r="A352" t="str">
            <v>105511</v>
          </cell>
          <cell r="B352" t="str">
            <v>PETRO-CHEMICAL SYSTEMS, INC.</v>
          </cell>
          <cell r="C352" t="str">
            <v>FOND DU LAC</v>
          </cell>
          <cell r="D352" t="str">
            <v>WI</v>
          </cell>
          <cell r="E352">
            <v>0</v>
          </cell>
          <cell r="F352">
            <v>1245.3800000000001</v>
          </cell>
          <cell r="G352">
            <v>0</v>
          </cell>
          <cell r="H352">
            <v>100</v>
          </cell>
          <cell r="I352">
            <v>2134.94</v>
          </cell>
          <cell r="J352">
            <v>0</v>
          </cell>
          <cell r="K352">
            <v>100</v>
          </cell>
        </row>
        <row r="353">
          <cell r="A353" t="str">
            <v>105511</v>
          </cell>
          <cell r="B353" t="str">
            <v>PETRO-CHEMICAL SYSTEMS, INC.</v>
          </cell>
          <cell r="C353" t="str">
            <v>FOND DU LAC</v>
          </cell>
          <cell r="D353" t="str">
            <v>WI</v>
          </cell>
          <cell r="E353">
            <v>0</v>
          </cell>
          <cell r="F353">
            <v>0</v>
          </cell>
          <cell r="G353">
            <v>991.2</v>
          </cell>
          <cell r="H353">
            <v>0</v>
          </cell>
          <cell r="I353">
            <v>0</v>
          </cell>
          <cell r="J353">
            <v>991.2</v>
          </cell>
          <cell r="K353">
            <v>0</v>
          </cell>
        </row>
        <row r="354">
          <cell r="A354" t="str">
            <v>104853</v>
          </cell>
          <cell r="B354" t="str">
            <v>PETROL SERVICES</v>
          </cell>
          <cell r="C354" t="str">
            <v>BOISE</v>
          </cell>
          <cell r="D354" t="str">
            <v>ID</v>
          </cell>
          <cell r="E354">
            <v>0</v>
          </cell>
          <cell r="F354">
            <v>3946.82</v>
          </cell>
          <cell r="G354">
            <v>0</v>
          </cell>
          <cell r="H354">
            <v>100</v>
          </cell>
          <cell r="I354">
            <v>6765.98</v>
          </cell>
          <cell r="J354">
            <v>3733</v>
          </cell>
          <cell r="K354">
            <v>45</v>
          </cell>
        </row>
        <row r="355">
          <cell r="A355" t="str">
            <v>104853</v>
          </cell>
          <cell r="B355" t="str">
            <v>PETROL SERVICES</v>
          </cell>
          <cell r="C355" t="str">
            <v>BOISE</v>
          </cell>
          <cell r="D355" t="str">
            <v>ID</v>
          </cell>
          <cell r="E355">
            <v>0</v>
          </cell>
          <cell r="F355">
            <v>0</v>
          </cell>
          <cell r="G355">
            <v>2798.16</v>
          </cell>
          <cell r="H355">
            <v>0</v>
          </cell>
          <cell r="I355">
            <v>0</v>
          </cell>
          <cell r="J355">
            <v>2798.16</v>
          </cell>
          <cell r="K355">
            <v>0</v>
          </cell>
        </row>
        <row r="356">
          <cell r="A356" t="str">
            <v>105513</v>
          </cell>
          <cell r="B356" t="str">
            <v>PETROLEUM CONSTRUCTION COMPA</v>
          </cell>
          <cell r="C356" t="str">
            <v>NORTH PLATTE</v>
          </cell>
          <cell r="D356" t="str">
            <v>NE</v>
          </cell>
          <cell r="E356">
            <v>0</v>
          </cell>
          <cell r="F356">
            <v>0</v>
          </cell>
          <cell r="G356">
            <v>3968.85</v>
          </cell>
          <cell r="H356">
            <v>0</v>
          </cell>
          <cell r="I356">
            <v>0</v>
          </cell>
          <cell r="J356">
            <v>4518.57</v>
          </cell>
          <cell r="K356">
            <v>0</v>
          </cell>
        </row>
        <row r="357">
          <cell r="A357" t="str">
            <v>678350</v>
          </cell>
          <cell r="B357" t="str">
            <v>PETROLEUM EQUIP INC OF KC</v>
          </cell>
          <cell r="C357" t="str">
            <v>KANSAS CITY</v>
          </cell>
          <cell r="D357" t="str">
            <v>MO</v>
          </cell>
          <cell r="E357">
            <v>0</v>
          </cell>
          <cell r="F357">
            <v>7532.15</v>
          </cell>
          <cell r="G357">
            <v>0</v>
          </cell>
          <cell r="H357">
            <v>100</v>
          </cell>
          <cell r="I357">
            <v>12912.26</v>
          </cell>
          <cell r="J357">
            <v>95.16</v>
          </cell>
          <cell r="K357">
            <v>99</v>
          </cell>
        </row>
        <row r="358">
          <cell r="A358" t="str">
            <v>678350</v>
          </cell>
          <cell r="B358" t="str">
            <v>PETROLEUM EQUIP INC OF KC</v>
          </cell>
          <cell r="C358" t="str">
            <v>KANSAS CITY</v>
          </cell>
          <cell r="D358" t="str">
            <v>MO</v>
          </cell>
          <cell r="E358">
            <v>0</v>
          </cell>
          <cell r="F358">
            <v>0</v>
          </cell>
          <cell r="G358">
            <v>1892.26</v>
          </cell>
          <cell r="H358">
            <v>0</v>
          </cell>
          <cell r="I358">
            <v>0</v>
          </cell>
          <cell r="J358">
            <v>2152.46</v>
          </cell>
          <cell r="K358">
            <v>0</v>
          </cell>
        </row>
        <row r="359">
          <cell r="A359" t="str">
            <v>678315</v>
          </cell>
          <cell r="B359" t="str">
            <v>PETROLEUM EQUIP TECHNOLOGY,</v>
          </cell>
          <cell r="C359" t="str">
            <v>ROANOKE</v>
          </cell>
          <cell r="D359" t="str">
            <v>VA</v>
          </cell>
          <cell r="E359">
            <v>0</v>
          </cell>
          <cell r="F359">
            <v>0</v>
          </cell>
          <cell r="G359">
            <v>0</v>
          </cell>
          <cell r="H359">
            <v>0</v>
          </cell>
          <cell r="I359">
            <v>0</v>
          </cell>
          <cell r="J359">
            <v>3108</v>
          </cell>
          <cell r="K359">
            <v>0</v>
          </cell>
        </row>
        <row r="360">
          <cell r="A360" t="str">
            <v>104834</v>
          </cell>
          <cell r="B360" t="str">
            <v>PETROLEUM EQUIPMENT &amp; SERVIC</v>
          </cell>
          <cell r="C360" t="str">
            <v>CHARLOTTE</v>
          </cell>
          <cell r="D360" t="str">
            <v>NC</v>
          </cell>
          <cell r="E360">
            <v>190.4</v>
          </cell>
          <cell r="F360">
            <v>17299.77</v>
          </cell>
          <cell r="G360">
            <v>0</v>
          </cell>
          <cell r="H360">
            <v>100</v>
          </cell>
          <cell r="I360">
            <v>29983.15</v>
          </cell>
          <cell r="J360">
            <v>15284.58</v>
          </cell>
          <cell r="K360">
            <v>49</v>
          </cell>
        </row>
        <row r="361">
          <cell r="A361" t="str">
            <v>104842</v>
          </cell>
          <cell r="B361" t="str">
            <v>PETROLEUM EQUIPMENT &amp; SERVIC</v>
          </cell>
          <cell r="C361" t="str">
            <v>MARION</v>
          </cell>
          <cell r="D361" t="str">
            <v>IA</v>
          </cell>
          <cell r="E361">
            <v>0</v>
          </cell>
          <cell r="F361">
            <v>0</v>
          </cell>
          <cell r="G361">
            <v>25749.69</v>
          </cell>
          <cell r="H361">
            <v>0</v>
          </cell>
          <cell r="I361">
            <v>0</v>
          </cell>
          <cell r="J361">
            <v>26553.69</v>
          </cell>
          <cell r="K361">
            <v>0</v>
          </cell>
        </row>
        <row r="362">
          <cell r="A362" t="str">
            <v>104842</v>
          </cell>
          <cell r="B362" t="str">
            <v>PETROLEUM EQUIPMENT &amp; SERVIC</v>
          </cell>
          <cell r="C362" t="str">
            <v>MARION</v>
          </cell>
          <cell r="D362" t="str">
            <v>IA</v>
          </cell>
          <cell r="E362">
            <v>7684.52</v>
          </cell>
          <cell r="F362">
            <v>9130.99</v>
          </cell>
          <cell r="G362">
            <v>0</v>
          </cell>
          <cell r="H362">
            <v>100</v>
          </cell>
          <cell r="I362">
            <v>28826.59</v>
          </cell>
          <cell r="J362">
            <v>5561.16</v>
          </cell>
          <cell r="K362">
            <v>81</v>
          </cell>
        </row>
        <row r="363">
          <cell r="A363" t="str">
            <v>104834</v>
          </cell>
          <cell r="B363" t="str">
            <v>PETROLEUM EQUIPMENT &amp; SERVIC</v>
          </cell>
          <cell r="C363" t="str">
            <v>CHARLOTTE</v>
          </cell>
          <cell r="D363" t="str">
            <v>NC</v>
          </cell>
          <cell r="E363">
            <v>0</v>
          </cell>
          <cell r="F363">
            <v>0</v>
          </cell>
          <cell r="G363">
            <v>54761.27</v>
          </cell>
          <cell r="H363">
            <v>0</v>
          </cell>
          <cell r="I363">
            <v>0</v>
          </cell>
          <cell r="J363">
            <v>54902.21</v>
          </cell>
          <cell r="K363">
            <v>0</v>
          </cell>
        </row>
        <row r="364">
          <cell r="A364" t="str">
            <v>105501</v>
          </cell>
          <cell r="B364" t="str">
            <v>PETROLEUM EQUIPMENT CO, INC.</v>
          </cell>
          <cell r="C364" t="str">
            <v>MABLETON</v>
          </cell>
          <cell r="D364" t="str">
            <v>GA</v>
          </cell>
          <cell r="E364">
            <v>0</v>
          </cell>
          <cell r="F364">
            <v>0</v>
          </cell>
          <cell r="G364">
            <v>26285.32</v>
          </cell>
          <cell r="H364">
            <v>0</v>
          </cell>
          <cell r="I364">
            <v>0</v>
          </cell>
          <cell r="J364">
            <v>26285.32</v>
          </cell>
          <cell r="K364">
            <v>0</v>
          </cell>
        </row>
        <row r="365">
          <cell r="A365" t="str">
            <v>105501</v>
          </cell>
          <cell r="B365" t="str">
            <v>PETROLEUM EQUIPMENT CO, INC.</v>
          </cell>
          <cell r="C365" t="str">
            <v>MABLETON</v>
          </cell>
          <cell r="D365" t="str">
            <v>GA</v>
          </cell>
          <cell r="E365">
            <v>0</v>
          </cell>
          <cell r="F365">
            <v>11460.42</v>
          </cell>
          <cell r="G365">
            <v>0</v>
          </cell>
          <cell r="H365">
            <v>100</v>
          </cell>
          <cell r="I365">
            <v>19646.43</v>
          </cell>
          <cell r="J365">
            <v>5683.92</v>
          </cell>
          <cell r="K365">
            <v>71</v>
          </cell>
        </row>
        <row r="366">
          <cell r="A366" t="str">
            <v>104838</v>
          </cell>
          <cell r="B366" t="str">
            <v>PETROLEUM EQUIPMENT COMPANY</v>
          </cell>
          <cell r="C366" t="str">
            <v>NASHVILLE</v>
          </cell>
          <cell r="D366" t="str">
            <v>TN</v>
          </cell>
          <cell r="E366">
            <v>0</v>
          </cell>
          <cell r="F366">
            <v>0</v>
          </cell>
          <cell r="G366">
            <v>17289.830000000002</v>
          </cell>
          <cell r="H366">
            <v>0</v>
          </cell>
          <cell r="I366">
            <v>0</v>
          </cell>
          <cell r="J366">
            <v>22681.37</v>
          </cell>
          <cell r="K366">
            <v>0</v>
          </cell>
        </row>
        <row r="367">
          <cell r="A367" t="str">
            <v>104838</v>
          </cell>
          <cell r="B367" t="str">
            <v>PETROLEUM EQUIPMENT COMPANY</v>
          </cell>
          <cell r="C367" t="str">
            <v>NASHVILLE</v>
          </cell>
          <cell r="D367" t="str">
            <v>TN</v>
          </cell>
          <cell r="E367">
            <v>0</v>
          </cell>
          <cell r="F367">
            <v>16360.06</v>
          </cell>
          <cell r="G367">
            <v>0</v>
          </cell>
          <cell r="H367">
            <v>100</v>
          </cell>
          <cell r="I367">
            <v>28045.82</v>
          </cell>
          <cell r="J367">
            <v>8819.16</v>
          </cell>
          <cell r="K367">
            <v>69</v>
          </cell>
        </row>
        <row r="368">
          <cell r="A368" t="str">
            <v>105735</v>
          </cell>
          <cell r="B368" t="str">
            <v>PETROLEUM EQUIPMENT OF VA</v>
          </cell>
          <cell r="C368" t="str">
            <v>ROANOKE</v>
          </cell>
          <cell r="D368" t="str">
            <v>VA</v>
          </cell>
          <cell r="E368">
            <v>0</v>
          </cell>
          <cell r="F368">
            <v>0</v>
          </cell>
          <cell r="G368">
            <v>4503.96</v>
          </cell>
          <cell r="H368">
            <v>0</v>
          </cell>
          <cell r="I368">
            <v>0</v>
          </cell>
          <cell r="J368">
            <v>4503.96</v>
          </cell>
          <cell r="K368">
            <v>0</v>
          </cell>
        </row>
        <row r="369">
          <cell r="A369" t="str">
            <v>105735</v>
          </cell>
          <cell r="B369" t="str">
            <v>PETROLEUM EQUIPMENT OF VA</v>
          </cell>
          <cell r="C369" t="str">
            <v>ROANOKE</v>
          </cell>
          <cell r="D369" t="str">
            <v>VA</v>
          </cell>
          <cell r="E369">
            <v>4351.2</v>
          </cell>
          <cell r="F369">
            <v>0</v>
          </cell>
          <cell r="G369">
            <v>0</v>
          </cell>
          <cell r="H369">
            <v>0</v>
          </cell>
          <cell r="I369">
            <v>7459.2</v>
          </cell>
          <cell r="J369">
            <v>5215</v>
          </cell>
          <cell r="K369">
            <v>30</v>
          </cell>
        </row>
        <row r="370">
          <cell r="A370" t="str">
            <v>105510</v>
          </cell>
          <cell r="B370" t="str">
            <v>PETROLEUM EQUIPMENT SERVICE</v>
          </cell>
          <cell r="C370" t="str">
            <v>GREEN BAY</v>
          </cell>
          <cell r="D370" t="str">
            <v>WI</v>
          </cell>
          <cell r="E370">
            <v>0</v>
          </cell>
          <cell r="F370">
            <v>177.66</v>
          </cell>
          <cell r="G370">
            <v>0</v>
          </cell>
          <cell r="H370">
            <v>100</v>
          </cell>
          <cell r="I370">
            <v>304.56</v>
          </cell>
          <cell r="J370">
            <v>0</v>
          </cell>
          <cell r="K370">
            <v>100</v>
          </cell>
        </row>
        <row r="371">
          <cell r="A371" t="str">
            <v>105510</v>
          </cell>
          <cell r="B371" t="str">
            <v>PETROLEUM EQUIPMENT SERVICE</v>
          </cell>
          <cell r="C371" t="str">
            <v>GREEN BAY</v>
          </cell>
          <cell r="D371" t="str">
            <v>WI</v>
          </cell>
          <cell r="E371">
            <v>0</v>
          </cell>
          <cell r="F371">
            <v>0</v>
          </cell>
          <cell r="G371">
            <v>728</v>
          </cell>
          <cell r="H371">
            <v>0</v>
          </cell>
          <cell r="I371">
            <v>0</v>
          </cell>
          <cell r="J371">
            <v>728</v>
          </cell>
          <cell r="K371">
            <v>0</v>
          </cell>
        </row>
        <row r="372">
          <cell r="A372" t="str">
            <v>104850</v>
          </cell>
          <cell r="B372" t="str">
            <v>PETROLEUM EQUIPMENT SERVICE</v>
          </cell>
          <cell r="C372" t="str">
            <v>KERRVILLE</v>
          </cell>
          <cell r="D372" t="str">
            <v>TX</v>
          </cell>
          <cell r="E372">
            <v>0</v>
          </cell>
          <cell r="F372">
            <v>10893.97</v>
          </cell>
          <cell r="G372">
            <v>14591.3</v>
          </cell>
          <cell r="H372">
            <v>-34</v>
          </cell>
          <cell r="I372">
            <v>18675.38</v>
          </cell>
          <cell r="J372">
            <v>26456.42</v>
          </cell>
          <cell r="K372">
            <v>-42</v>
          </cell>
        </row>
        <row r="373">
          <cell r="A373" t="str">
            <v>105499</v>
          </cell>
          <cell r="B373" t="str">
            <v>PETROLEUM EQUIPMENT SOLUTION</v>
          </cell>
          <cell r="C373" t="str">
            <v>APEX</v>
          </cell>
          <cell r="D373" t="str">
            <v>NC</v>
          </cell>
          <cell r="E373">
            <v>0</v>
          </cell>
          <cell r="F373">
            <v>3850.41</v>
          </cell>
          <cell r="G373">
            <v>0</v>
          </cell>
          <cell r="H373">
            <v>100</v>
          </cell>
          <cell r="I373">
            <v>6600.7</v>
          </cell>
          <cell r="J373">
            <v>0</v>
          </cell>
          <cell r="K373">
            <v>100</v>
          </cell>
        </row>
        <row r="374">
          <cell r="A374" t="str">
            <v>105499</v>
          </cell>
          <cell r="B374" t="str">
            <v>PETROLEUM EQUIPMENT SOLUTION</v>
          </cell>
          <cell r="C374" t="str">
            <v>APEX</v>
          </cell>
          <cell r="D374" t="str">
            <v>NC</v>
          </cell>
          <cell r="E374">
            <v>0</v>
          </cell>
          <cell r="F374">
            <v>0</v>
          </cell>
          <cell r="G374">
            <v>4022.04</v>
          </cell>
          <cell r="H374">
            <v>0</v>
          </cell>
          <cell r="I374">
            <v>0</v>
          </cell>
          <cell r="J374">
            <v>4554</v>
          </cell>
          <cell r="K374">
            <v>0</v>
          </cell>
        </row>
        <row r="375">
          <cell r="A375" t="str">
            <v>104843</v>
          </cell>
          <cell r="B375" t="str">
            <v>PETROLEUM EQUIPMENT, INC.</v>
          </cell>
          <cell r="C375" t="str">
            <v>MILWAUKEE</v>
          </cell>
          <cell r="D375" t="str">
            <v>WI</v>
          </cell>
          <cell r="E375">
            <v>0</v>
          </cell>
          <cell r="F375">
            <v>10999.43</v>
          </cell>
          <cell r="G375">
            <v>3089.49</v>
          </cell>
          <cell r="H375">
            <v>72</v>
          </cell>
          <cell r="I375">
            <v>18856.169999999998</v>
          </cell>
          <cell r="J375">
            <v>5969.87</v>
          </cell>
          <cell r="K375">
            <v>68</v>
          </cell>
        </row>
        <row r="376">
          <cell r="A376" t="str">
            <v>104851</v>
          </cell>
          <cell r="B376" t="str">
            <v>PETROLEUM POWER EQUIPMENT LL</v>
          </cell>
          <cell r="C376" t="str">
            <v>SAN ANTONIO</v>
          </cell>
          <cell r="D376" t="str">
            <v>TX</v>
          </cell>
          <cell r="E376">
            <v>1563.06</v>
          </cell>
          <cell r="F376">
            <v>8183.94</v>
          </cell>
          <cell r="G376">
            <v>11038.93</v>
          </cell>
          <cell r="H376">
            <v>-35</v>
          </cell>
          <cell r="I376">
            <v>16709.14</v>
          </cell>
          <cell r="J376">
            <v>27316.639999999999</v>
          </cell>
          <cell r="K376">
            <v>-63</v>
          </cell>
        </row>
        <row r="377">
          <cell r="A377" t="str">
            <v>104851</v>
          </cell>
          <cell r="B377" t="str">
            <v>PETROLEUM POWER EQUIPMENT LL</v>
          </cell>
          <cell r="C377" t="str">
            <v>SAN ANTONIO</v>
          </cell>
          <cell r="D377" t="str">
            <v>TX</v>
          </cell>
          <cell r="E377">
            <v>1563.06</v>
          </cell>
          <cell r="F377">
            <v>8183.94</v>
          </cell>
          <cell r="G377">
            <v>11038.93</v>
          </cell>
          <cell r="H377">
            <v>-35</v>
          </cell>
          <cell r="I377">
            <v>16709.14</v>
          </cell>
          <cell r="J377">
            <v>27316.639999999999</v>
          </cell>
          <cell r="K377">
            <v>-63</v>
          </cell>
        </row>
        <row r="378">
          <cell r="A378" t="str">
            <v>104860</v>
          </cell>
          <cell r="B378" t="str">
            <v>PETROLEUM PUMP COMPANY</v>
          </cell>
          <cell r="C378" t="str">
            <v>KENNEWICK</v>
          </cell>
          <cell r="D378" t="str">
            <v>WA</v>
          </cell>
          <cell r="E378">
            <v>0</v>
          </cell>
          <cell r="F378">
            <v>0</v>
          </cell>
          <cell r="G378">
            <v>243.9</v>
          </cell>
          <cell r="H378">
            <v>0</v>
          </cell>
          <cell r="I378">
            <v>0</v>
          </cell>
          <cell r="J378">
            <v>243.9</v>
          </cell>
          <cell r="K378">
            <v>0</v>
          </cell>
        </row>
        <row r="379">
          <cell r="A379" t="str">
            <v>104860</v>
          </cell>
          <cell r="B379" t="str">
            <v>PETROLEUM PUMP COMPANY</v>
          </cell>
          <cell r="C379" t="str">
            <v>KENNEWICK</v>
          </cell>
          <cell r="D379" t="str">
            <v>WA</v>
          </cell>
          <cell r="E379">
            <v>0</v>
          </cell>
          <cell r="F379">
            <v>0</v>
          </cell>
          <cell r="G379">
            <v>0</v>
          </cell>
          <cell r="H379">
            <v>0</v>
          </cell>
          <cell r="I379">
            <v>0</v>
          </cell>
          <cell r="J379">
            <v>2120.64</v>
          </cell>
          <cell r="K379">
            <v>0</v>
          </cell>
        </row>
        <row r="380">
          <cell r="A380" t="str">
            <v>104852</v>
          </cell>
          <cell r="B380" t="str">
            <v>PETROLEUM SOLUTIONS, INC.</v>
          </cell>
          <cell r="C380" t="str">
            <v>MCALLEN</v>
          </cell>
          <cell r="D380" t="str">
            <v>TX</v>
          </cell>
          <cell r="E380">
            <v>5880.15</v>
          </cell>
          <cell r="F380">
            <v>38634.160000000003</v>
          </cell>
          <cell r="G380">
            <v>0</v>
          </cell>
          <cell r="H380">
            <v>100</v>
          </cell>
          <cell r="I380">
            <v>76310.25</v>
          </cell>
          <cell r="J380">
            <v>33937.660000000003</v>
          </cell>
          <cell r="K380">
            <v>56</v>
          </cell>
        </row>
        <row r="381">
          <cell r="A381" t="str">
            <v>104852</v>
          </cell>
          <cell r="B381" t="str">
            <v>PETROLEUM SOLUTIONS, INC.</v>
          </cell>
          <cell r="C381" t="str">
            <v>MCALLEN</v>
          </cell>
          <cell r="D381" t="str">
            <v>TX</v>
          </cell>
          <cell r="E381">
            <v>0</v>
          </cell>
          <cell r="F381">
            <v>0</v>
          </cell>
          <cell r="G381">
            <v>40451.11</v>
          </cell>
          <cell r="H381">
            <v>0</v>
          </cell>
          <cell r="I381">
            <v>0</v>
          </cell>
          <cell r="J381">
            <v>42231.29</v>
          </cell>
          <cell r="K381">
            <v>0</v>
          </cell>
        </row>
        <row r="382">
          <cell r="A382" t="str">
            <v>105519</v>
          </cell>
          <cell r="B382" t="str">
            <v>PETROLEUM SYSTEM &amp; MAINT.</v>
          </cell>
          <cell r="C382" t="str">
            <v>NORTH LAS VEGAS</v>
          </cell>
          <cell r="D382" t="str">
            <v>NV</v>
          </cell>
          <cell r="E382">
            <v>0</v>
          </cell>
          <cell r="F382">
            <v>0</v>
          </cell>
          <cell r="G382">
            <v>2023.58</v>
          </cell>
          <cell r="H382">
            <v>0</v>
          </cell>
          <cell r="I382">
            <v>0</v>
          </cell>
          <cell r="J382">
            <v>2023.58</v>
          </cell>
          <cell r="K382">
            <v>0</v>
          </cell>
        </row>
        <row r="383">
          <cell r="A383" t="str">
            <v>105503</v>
          </cell>
          <cell r="B383" t="str">
            <v>PETROLEUM SYSTEM SPECIALIST</v>
          </cell>
          <cell r="C383" t="str">
            <v>MAITLAND</v>
          </cell>
          <cell r="D383" t="str">
            <v>FL</v>
          </cell>
          <cell r="E383">
            <v>5594.82</v>
          </cell>
          <cell r="F383">
            <v>2337.4299999999998</v>
          </cell>
          <cell r="G383">
            <v>0</v>
          </cell>
          <cell r="H383">
            <v>100</v>
          </cell>
          <cell r="I383">
            <v>13598.14</v>
          </cell>
          <cell r="J383">
            <v>0</v>
          </cell>
          <cell r="K383">
            <v>100</v>
          </cell>
        </row>
        <row r="384">
          <cell r="A384" t="str">
            <v>105503</v>
          </cell>
          <cell r="B384" t="str">
            <v>PETROLEUM SYSTEM SPECIALIST</v>
          </cell>
          <cell r="C384" t="str">
            <v>MAITLAND</v>
          </cell>
          <cell r="D384" t="str">
            <v>FL</v>
          </cell>
          <cell r="E384">
            <v>0</v>
          </cell>
          <cell r="F384">
            <v>0</v>
          </cell>
          <cell r="G384">
            <v>2457.6999999999998</v>
          </cell>
          <cell r="H384">
            <v>0</v>
          </cell>
          <cell r="I384">
            <v>0</v>
          </cell>
          <cell r="J384">
            <v>2457.6999999999998</v>
          </cell>
          <cell r="K384">
            <v>0</v>
          </cell>
        </row>
        <row r="385">
          <cell r="A385" t="str">
            <v>105502</v>
          </cell>
          <cell r="B385" t="str">
            <v>PETROLEUM TECHNICIANS, INC.</v>
          </cell>
          <cell r="C385" t="str">
            <v>DELAND</v>
          </cell>
          <cell r="D385" t="str">
            <v>FL</v>
          </cell>
          <cell r="E385">
            <v>0</v>
          </cell>
          <cell r="F385">
            <v>2471.4</v>
          </cell>
          <cell r="G385">
            <v>0</v>
          </cell>
          <cell r="H385">
            <v>100</v>
          </cell>
          <cell r="I385">
            <v>4236.6899999999996</v>
          </cell>
          <cell r="J385">
            <v>8189.82</v>
          </cell>
          <cell r="K385">
            <v>-93</v>
          </cell>
        </row>
        <row r="386">
          <cell r="A386" t="str">
            <v>105502</v>
          </cell>
          <cell r="B386" t="str">
            <v>PETROLEUM TECHNICIANS, INC.</v>
          </cell>
          <cell r="C386" t="str">
            <v>DELAND</v>
          </cell>
          <cell r="D386" t="str">
            <v>FL</v>
          </cell>
          <cell r="E386">
            <v>0</v>
          </cell>
          <cell r="F386">
            <v>0</v>
          </cell>
          <cell r="G386">
            <v>10624.94</v>
          </cell>
          <cell r="H386">
            <v>0</v>
          </cell>
          <cell r="I386">
            <v>0</v>
          </cell>
          <cell r="J386">
            <v>12409.94</v>
          </cell>
          <cell r="K386">
            <v>0</v>
          </cell>
        </row>
        <row r="387">
          <cell r="A387" t="str">
            <v>678369</v>
          </cell>
          <cell r="B387" t="str">
            <v>PETROLINE CO</v>
          </cell>
          <cell r="C387" t="str">
            <v>DES PLAINES</v>
          </cell>
          <cell r="D387" t="str">
            <v>IL</v>
          </cell>
          <cell r="E387">
            <v>0</v>
          </cell>
          <cell r="F387">
            <v>0</v>
          </cell>
          <cell r="G387">
            <v>4677.62</v>
          </cell>
          <cell r="H387">
            <v>0</v>
          </cell>
          <cell r="I387">
            <v>0</v>
          </cell>
          <cell r="J387">
            <v>4677.62</v>
          </cell>
          <cell r="K387">
            <v>0</v>
          </cell>
        </row>
        <row r="388">
          <cell r="A388" t="str">
            <v>678369</v>
          </cell>
          <cell r="B388" t="str">
            <v>PETROLINE CO</v>
          </cell>
          <cell r="C388" t="str">
            <v>DES PLAINES</v>
          </cell>
          <cell r="D388" t="str">
            <v>IL</v>
          </cell>
          <cell r="E388">
            <v>0</v>
          </cell>
          <cell r="F388">
            <v>0</v>
          </cell>
          <cell r="G388">
            <v>0</v>
          </cell>
          <cell r="H388">
            <v>0</v>
          </cell>
          <cell r="I388">
            <v>0</v>
          </cell>
          <cell r="J388">
            <v>0</v>
          </cell>
          <cell r="K388">
            <v>0</v>
          </cell>
        </row>
        <row r="389">
          <cell r="A389" t="str">
            <v>104857</v>
          </cell>
          <cell r="B389" t="str">
            <v>PETROQUIP</v>
          </cell>
          <cell r="C389" t="str">
            <v>SANTA ANA</v>
          </cell>
          <cell r="D389" t="str">
            <v>CA</v>
          </cell>
          <cell r="E389">
            <v>9477.6</v>
          </cell>
          <cell r="F389">
            <v>49988</v>
          </cell>
          <cell r="G389">
            <v>0</v>
          </cell>
          <cell r="H389">
            <v>100</v>
          </cell>
          <cell r="I389">
            <v>101941.03</v>
          </cell>
          <cell r="J389">
            <v>57266.8</v>
          </cell>
          <cell r="K389">
            <v>44</v>
          </cell>
        </row>
        <row r="390">
          <cell r="A390" t="str">
            <v>104857</v>
          </cell>
          <cell r="B390" t="str">
            <v>PETROQUIP</v>
          </cell>
          <cell r="C390" t="str">
            <v>SANTA ANA</v>
          </cell>
          <cell r="D390" t="str">
            <v>CA</v>
          </cell>
          <cell r="E390">
            <v>0</v>
          </cell>
          <cell r="F390">
            <v>0</v>
          </cell>
          <cell r="G390">
            <v>78068.09</v>
          </cell>
          <cell r="H390">
            <v>0</v>
          </cell>
          <cell r="I390">
            <v>0</v>
          </cell>
          <cell r="J390">
            <v>119009.31</v>
          </cell>
          <cell r="K390">
            <v>0</v>
          </cell>
        </row>
        <row r="391">
          <cell r="A391" t="str">
            <v>104849</v>
          </cell>
          <cell r="B391" t="str">
            <v>PETRO-TECH</v>
          </cell>
          <cell r="C391" t="str">
            <v>TEMPLE</v>
          </cell>
          <cell r="D391" t="str">
            <v>TX</v>
          </cell>
          <cell r="E391">
            <v>0</v>
          </cell>
          <cell r="F391">
            <v>11384.48</v>
          </cell>
          <cell r="G391">
            <v>9040.2000000000007</v>
          </cell>
          <cell r="H391">
            <v>21</v>
          </cell>
          <cell r="I391">
            <v>19516.25</v>
          </cell>
          <cell r="J391">
            <v>15193.44</v>
          </cell>
          <cell r="K391">
            <v>22</v>
          </cell>
        </row>
        <row r="392">
          <cell r="A392" t="str">
            <v>105531</v>
          </cell>
          <cell r="B392" t="str">
            <v>PORTA TANK MFG. INC.</v>
          </cell>
          <cell r="C392" t="str">
            <v>SUN CITY CENTER</v>
          </cell>
          <cell r="D392" t="str">
            <v>FL</v>
          </cell>
          <cell r="E392">
            <v>0</v>
          </cell>
          <cell r="F392">
            <v>0</v>
          </cell>
          <cell r="G392">
            <v>2587.1999999999998</v>
          </cell>
          <cell r="H392">
            <v>0</v>
          </cell>
          <cell r="I392">
            <v>0</v>
          </cell>
          <cell r="J392">
            <v>2587.1999999999998</v>
          </cell>
          <cell r="K392">
            <v>0</v>
          </cell>
        </row>
        <row r="393">
          <cell r="A393" t="str">
            <v>105531</v>
          </cell>
          <cell r="B393" t="str">
            <v>PORTA TANK MFG. INC.</v>
          </cell>
          <cell r="C393" t="str">
            <v>SUN CITY CENTER</v>
          </cell>
          <cell r="D393" t="str">
            <v>FL</v>
          </cell>
          <cell r="E393">
            <v>0</v>
          </cell>
          <cell r="F393">
            <v>0</v>
          </cell>
          <cell r="G393">
            <v>0</v>
          </cell>
          <cell r="H393">
            <v>0</v>
          </cell>
          <cell r="I393">
            <v>0</v>
          </cell>
          <cell r="J393">
            <v>2582.3000000000002</v>
          </cell>
          <cell r="K393">
            <v>0</v>
          </cell>
        </row>
        <row r="394">
          <cell r="A394" t="str">
            <v>104863</v>
          </cell>
          <cell r="B394" t="str">
            <v>PORTLAND PUMP COMPANY</v>
          </cell>
          <cell r="C394" t="str">
            <v>SCARBOROUGH</v>
          </cell>
          <cell r="D394" t="str">
            <v>ME</v>
          </cell>
          <cell r="E394">
            <v>0</v>
          </cell>
          <cell r="F394">
            <v>0</v>
          </cell>
          <cell r="G394">
            <v>872.91</v>
          </cell>
          <cell r="H394">
            <v>0</v>
          </cell>
          <cell r="I394">
            <v>0</v>
          </cell>
          <cell r="J394">
            <v>872.91</v>
          </cell>
          <cell r="K394">
            <v>0</v>
          </cell>
        </row>
        <row r="395">
          <cell r="A395" t="str">
            <v>104863</v>
          </cell>
          <cell r="B395" t="str">
            <v>PORTLAND PUMP COMPANY</v>
          </cell>
          <cell r="C395" t="str">
            <v>SCARBOROUGH</v>
          </cell>
          <cell r="D395" t="str">
            <v>ME</v>
          </cell>
          <cell r="E395">
            <v>0</v>
          </cell>
          <cell r="F395">
            <v>755.52</v>
          </cell>
          <cell r="G395">
            <v>0</v>
          </cell>
          <cell r="H395">
            <v>100</v>
          </cell>
          <cell r="I395">
            <v>1295.18</v>
          </cell>
          <cell r="J395">
            <v>158.28</v>
          </cell>
          <cell r="K395">
            <v>88</v>
          </cell>
        </row>
        <row r="396">
          <cell r="A396" t="str">
            <v>105532</v>
          </cell>
          <cell r="B396" t="str">
            <v>PRECISION PETROLEUM EQPT CO</v>
          </cell>
          <cell r="C396" t="str">
            <v>ANDERSON</v>
          </cell>
          <cell r="D396" t="str">
            <v>SC</v>
          </cell>
          <cell r="E396">
            <v>0</v>
          </cell>
          <cell r="F396">
            <v>0</v>
          </cell>
          <cell r="G396">
            <v>9014.94</v>
          </cell>
          <cell r="H396">
            <v>0</v>
          </cell>
          <cell r="I396">
            <v>0</v>
          </cell>
          <cell r="J396">
            <v>9548.8799999999992</v>
          </cell>
          <cell r="K396">
            <v>0</v>
          </cell>
        </row>
        <row r="397">
          <cell r="A397" t="str">
            <v>105532</v>
          </cell>
          <cell r="B397" t="str">
            <v>PRECISION PETROLEUM EQPT CO</v>
          </cell>
          <cell r="C397" t="str">
            <v>ANDERSON</v>
          </cell>
          <cell r="D397" t="str">
            <v>SC</v>
          </cell>
          <cell r="E397">
            <v>0</v>
          </cell>
          <cell r="F397">
            <v>5788.87</v>
          </cell>
          <cell r="G397">
            <v>0</v>
          </cell>
          <cell r="H397">
            <v>100</v>
          </cell>
          <cell r="I397">
            <v>9923.7800000000007</v>
          </cell>
          <cell r="J397">
            <v>5161.8599999999997</v>
          </cell>
          <cell r="K397">
            <v>48</v>
          </cell>
        </row>
        <row r="398">
          <cell r="A398" t="str">
            <v>104866</v>
          </cell>
          <cell r="B398" t="str">
            <v>PRECISION PETROLEUM, INC.</v>
          </cell>
          <cell r="C398" t="str">
            <v>ROCKFORD</v>
          </cell>
          <cell r="D398" t="str">
            <v>IL</v>
          </cell>
          <cell r="E398">
            <v>0</v>
          </cell>
          <cell r="F398">
            <v>1158.32</v>
          </cell>
          <cell r="G398">
            <v>0</v>
          </cell>
          <cell r="H398">
            <v>100</v>
          </cell>
          <cell r="I398">
            <v>1985.69</v>
          </cell>
          <cell r="J398">
            <v>5404.25</v>
          </cell>
          <cell r="K398">
            <v>-172</v>
          </cell>
        </row>
        <row r="399">
          <cell r="A399" t="str">
            <v>104866</v>
          </cell>
          <cell r="B399" t="str">
            <v>PRECISION PETROLEUM, INC.</v>
          </cell>
          <cell r="C399" t="str">
            <v>ROCKFORD</v>
          </cell>
          <cell r="D399" t="str">
            <v>IL</v>
          </cell>
          <cell r="E399">
            <v>0</v>
          </cell>
          <cell r="F399">
            <v>0</v>
          </cell>
          <cell r="G399">
            <v>11359.68</v>
          </cell>
          <cell r="H399">
            <v>0</v>
          </cell>
          <cell r="I399">
            <v>0</v>
          </cell>
          <cell r="J399">
            <v>11663.28</v>
          </cell>
          <cell r="K399">
            <v>0</v>
          </cell>
        </row>
        <row r="400">
          <cell r="A400" t="str">
            <v>105540</v>
          </cell>
          <cell r="B400" t="str">
            <v>PROLOGIC GROUP, INC.</v>
          </cell>
          <cell r="C400" t="str">
            <v>MIAMI</v>
          </cell>
          <cell r="D400" t="str">
            <v>FL</v>
          </cell>
          <cell r="E400">
            <v>0</v>
          </cell>
          <cell r="F400">
            <v>0</v>
          </cell>
          <cell r="G400">
            <v>10393.6</v>
          </cell>
          <cell r="H400">
            <v>0</v>
          </cell>
          <cell r="I400">
            <v>0</v>
          </cell>
          <cell r="J400">
            <v>10393.6</v>
          </cell>
          <cell r="K400">
            <v>0</v>
          </cell>
        </row>
        <row r="401">
          <cell r="A401" t="str">
            <v>105540</v>
          </cell>
          <cell r="B401" t="str">
            <v>PROLOGIC GROUP, INC.</v>
          </cell>
          <cell r="C401" t="str">
            <v>MIAMI</v>
          </cell>
          <cell r="D401" t="str">
            <v>FL</v>
          </cell>
          <cell r="E401">
            <v>0</v>
          </cell>
          <cell r="F401">
            <v>0</v>
          </cell>
          <cell r="G401">
            <v>0</v>
          </cell>
          <cell r="H401">
            <v>0</v>
          </cell>
          <cell r="I401">
            <v>0</v>
          </cell>
          <cell r="J401">
            <v>10417.4</v>
          </cell>
          <cell r="K401">
            <v>0</v>
          </cell>
        </row>
        <row r="402">
          <cell r="A402" t="str">
            <v>105545</v>
          </cell>
          <cell r="B402" t="str">
            <v>PUMP &amp; TANK EQUIPMENT, INC.</v>
          </cell>
          <cell r="C402" t="str">
            <v>PIKEVILLE</v>
          </cell>
          <cell r="D402" t="str">
            <v>KY</v>
          </cell>
          <cell r="E402">
            <v>0</v>
          </cell>
          <cell r="F402">
            <v>2658.56</v>
          </cell>
          <cell r="G402">
            <v>0</v>
          </cell>
          <cell r="H402">
            <v>100</v>
          </cell>
          <cell r="I402">
            <v>4557.53</v>
          </cell>
          <cell r="J402">
            <v>0</v>
          </cell>
          <cell r="K402">
            <v>100</v>
          </cell>
        </row>
        <row r="403">
          <cell r="A403" t="str">
            <v>105545</v>
          </cell>
          <cell r="B403" t="str">
            <v>PUMP &amp; TANK EQUIPMENT, INC.</v>
          </cell>
          <cell r="C403" t="str">
            <v>PIKEVILLE</v>
          </cell>
          <cell r="D403" t="str">
            <v>KY</v>
          </cell>
          <cell r="E403">
            <v>0</v>
          </cell>
          <cell r="F403">
            <v>0</v>
          </cell>
          <cell r="G403">
            <v>1487.55</v>
          </cell>
          <cell r="H403">
            <v>0</v>
          </cell>
          <cell r="I403">
            <v>0</v>
          </cell>
          <cell r="J403">
            <v>1487.55</v>
          </cell>
          <cell r="K403">
            <v>0</v>
          </cell>
        </row>
        <row r="404">
          <cell r="A404" t="str">
            <v>104870</v>
          </cell>
          <cell r="B404" t="str">
            <v>PUMP REPAIRS</v>
          </cell>
          <cell r="C404" t="str">
            <v>MONTGOMERY</v>
          </cell>
          <cell r="D404" t="str">
            <v>AL</v>
          </cell>
          <cell r="E404">
            <v>0</v>
          </cell>
          <cell r="F404">
            <v>2381.52</v>
          </cell>
          <cell r="G404">
            <v>0</v>
          </cell>
          <cell r="H404">
            <v>100</v>
          </cell>
          <cell r="I404">
            <v>4082.61</v>
          </cell>
          <cell r="J404">
            <v>584.94000000000005</v>
          </cell>
          <cell r="K404">
            <v>86</v>
          </cell>
        </row>
        <row r="405">
          <cell r="A405" t="str">
            <v>104870</v>
          </cell>
          <cell r="B405" t="str">
            <v>PUMP REPAIRS</v>
          </cell>
          <cell r="C405" t="str">
            <v>MONTGOMERY</v>
          </cell>
          <cell r="D405" t="str">
            <v>AL</v>
          </cell>
          <cell r="E405">
            <v>0</v>
          </cell>
          <cell r="F405">
            <v>0</v>
          </cell>
          <cell r="G405">
            <v>2562.9899999999998</v>
          </cell>
          <cell r="H405">
            <v>0</v>
          </cell>
          <cell r="I405">
            <v>0</v>
          </cell>
          <cell r="J405">
            <v>2562.9899999999998</v>
          </cell>
          <cell r="K405">
            <v>0</v>
          </cell>
        </row>
        <row r="406">
          <cell r="A406" t="str">
            <v>105546</v>
          </cell>
          <cell r="B406" t="str">
            <v>PUNDOCK SALES &amp; SERVICE</v>
          </cell>
          <cell r="C406" t="str">
            <v>OLYPHANT</v>
          </cell>
          <cell r="D406" t="str">
            <v>PA</v>
          </cell>
          <cell r="E406">
            <v>0</v>
          </cell>
          <cell r="F406">
            <v>1677</v>
          </cell>
          <cell r="G406">
            <v>0</v>
          </cell>
          <cell r="H406">
            <v>100</v>
          </cell>
          <cell r="I406">
            <v>2874.86</v>
          </cell>
          <cell r="J406">
            <v>0</v>
          </cell>
          <cell r="K406">
            <v>100</v>
          </cell>
        </row>
        <row r="407">
          <cell r="A407" t="str">
            <v>105546</v>
          </cell>
          <cell r="B407" t="str">
            <v>PUNDOCK SALES &amp; SERVICE</v>
          </cell>
          <cell r="C407" t="str">
            <v>OLYPHANT</v>
          </cell>
          <cell r="D407" t="str">
            <v>PA</v>
          </cell>
          <cell r="E407">
            <v>0</v>
          </cell>
          <cell r="F407">
            <v>0</v>
          </cell>
          <cell r="G407">
            <v>3030.96</v>
          </cell>
          <cell r="H407">
            <v>0</v>
          </cell>
          <cell r="I407">
            <v>0</v>
          </cell>
          <cell r="J407">
            <v>4580.8999999999996</v>
          </cell>
          <cell r="K407">
            <v>0</v>
          </cell>
        </row>
        <row r="408">
          <cell r="A408" t="str">
            <v>104874</v>
          </cell>
          <cell r="B408" t="str">
            <v>PUTNAM PETROLEUM SERVICE CO.</v>
          </cell>
          <cell r="C408" t="str">
            <v>CHILLICOTHE</v>
          </cell>
          <cell r="D408" t="str">
            <v>MO</v>
          </cell>
          <cell r="E408">
            <v>0</v>
          </cell>
          <cell r="F408">
            <v>0</v>
          </cell>
          <cell r="G408">
            <v>11140.12</v>
          </cell>
          <cell r="H408">
            <v>0</v>
          </cell>
          <cell r="I408">
            <v>0</v>
          </cell>
          <cell r="J408">
            <v>16541.32</v>
          </cell>
          <cell r="K408">
            <v>0</v>
          </cell>
        </row>
        <row r="409">
          <cell r="A409" t="str">
            <v>104874</v>
          </cell>
          <cell r="B409" t="str">
            <v>PUTNAM PETROLEUM SERVICE CO.</v>
          </cell>
          <cell r="C409" t="str">
            <v>CHILLICOTHE</v>
          </cell>
          <cell r="D409" t="str">
            <v>MO</v>
          </cell>
          <cell r="E409">
            <v>0</v>
          </cell>
          <cell r="F409">
            <v>13357.23</v>
          </cell>
          <cell r="G409">
            <v>0</v>
          </cell>
          <cell r="H409">
            <v>100</v>
          </cell>
          <cell r="I409">
            <v>22898.11</v>
          </cell>
          <cell r="J409">
            <v>6386.36</v>
          </cell>
          <cell r="K409">
            <v>72</v>
          </cell>
        </row>
        <row r="410">
          <cell r="A410" t="str">
            <v>104876</v>
          </cell>
          <cell r="B410" t="str">
            <v>QUALITY ENTERPRISES USA, INC</v>
          </cell>
          <cell r="C410" t="str">
            <v>CHESAPEAKE</v>
          </cell>
          <cell r="D410" t="str">
            <v>VA</v>
          </cell>
          <cell r="E410">
            <v>0</v>
          </cell>
          <cell r="F410">
            <v>0</v>
          </cell>
          <cell r="G410">
            <v>1554</v>
          </cell>
          <cell r="H410">
            <v>0</v>
          </cell>
          <cell r="I410">
            <v>0</v>
          </cell>
          <cell r="J410">
            <v>1554</v>
          </cell>
          <cell r="K410">
            <v>0</v>
          </cell>
        </row>
        <row r="411">
          <cell r="A411" t="str">
            <v>104876</v>
          </cell>
          <cell r="B411" t="str">
            <v>QUALITY ENTERPRISES USA, INC</v>
          </cell>
          <cell r="C411" t="str">
            <v>CHESAPEAKE</v>
          </cell>
          <cell r="D411" t="str">
            <v>VA</v>
          </cell>
          <cell r="E411">
            <v>0</v>
          </cell>
          <cell r="F411">
            <v>4738.3999999999996</v>
          </cell>
          <cell r="G411">
            <v>0</v>
          </cell>
          <cell r="H411">
            <v>100</v>
          </cell>
          <cell r="I411">
            <v>8122.97</v>
          </cell>
          <cell r="J411">
            <v>0</v>
          </cell>
          <cell r="K411">
            <v>100</v>
          </cell>
        </row>
        <row r="412">
          <cell r="A412" t="str">
            <v>104877</v>
          </cell>
          <cell r="B412" t="str">
            <v>QUALITY PETROLEUM</v>
          </cell>
          <cell r="C412" t="str">
            <v>HICKORY</v>
          </cell>
          <cell r="D412" t="str">
            <v>NC</v>
          </cell>
          <cell r="E412">
            <v>0</v>
          </cell>
          <cell r="F412">
            <v>4913.84</v>
          </cell>
          <cell r="G412">
            <v>0</v>
          </cell>
          <cell r="H412">
            <v>100</v>
          </cell>
          <cell r="I412">
            <v>8423.73</v>
          </cell>
          <cell r="J412">
            <v>1891.32</v>
          </cell>
          <cell r="K412">
            <v>78</v>
          </cell>
        </row>
        <row r="413">
          <cell r="A413" t="str">
            <v>104877</v>
          </cell>
          <cell r="B413" t="str">
            <v>QUALITY PETROLEUM</v>
          </cell>
          <cell r="C413" t="str">
            <v>HICKORY</v>
          </cell>
          <cell r="D413" t="str">
            <v>NC</v>
          </cell>
          <cell r="E413">
            <v>0</v>
          </cell>
          <cell r="F413">
            <v>0</v>
          </cell>
          <cell r="G413">
            <v>7592.25</v>
          </cell>
          <cell r="H413">
            <v>0</v>
          </cell>
          <cell r="I413">
            <v>0</v>
          </cell>
          <cell r="J413">
            <v>9049.44</v>
          </cell>
          <cell r="K413">
            <v>0</v>
          </cell>
        </row>
        <row r="414">
          <cell r="A414" t="str">
            <v>104879</v>
          </cell>
          <cell r="B414" t="str">
            <v>QUALITY PUMP REPAIR</v>
          </cell>
          <cell r="C414" t="str">
            <v>DEERFIELD</v>
          </cell>
          <cell r="D414" t="str">
            <v>WI</v>
          </cell>
          <cell r="E414">
            <v>0</v>
          </cell>
          <cell r="F414">
            <v>0</v>
          </cell>
          <cell r="G414">
            <v>-84</v>
          </cell>
          <cell r="H414">
            <v>0</v>
          </cell>
          <cell r="I414">
            <v>0</v>
          </cell>
          <cell r="J414">
            <v>-84</v>
          </cell>
          <cell r="K414">
            <v>0</v>
          </cell>
        </row>
        <row r="415">
          <cell r="A415" t="str">
            <v>104881</v>
          </cell>
          <cell r="B415" t="str">
            <v>QUALITY PUMP, INC.</v>
          </cell>
          <cell r="C415" t="str">
            <v>ODESSA</v>
          </cell>
          <cell r="D415" t="str">
            <v>TX</v>
          </cell>
          <cell r="E415">
            <v>0</v>
          </cell>
          <cell r="F415">
            <v>5954.18</v>
          </cell>
          <cell r="G415">
            <v>5847.5</v>
          </cell>
          <cell r="H415">
            <v>2</v>
          </cell>
          <cell r="I415">
            <v>10207.17</v>
          </cell>
          <cell r="J415">
            <v>23391.94</v>
          </cell>
          <cell r="K415">
            <v>-129</v>
          </cell>
        </row>
        <row r="416">
          <cell r="A416" t="str">
            <v>104882</v>
          </cell>
          <cell r="B416" t="str">
            <v>QUAM PETROLEUM SERVICE</v>
          </cell>
          <cell r="C416" t="str">
            <v>MANDAN</v>
          </cell>
          <cell r="D416" t="str">
            <v>ND</v>
          </cell>
          <cell r="E416">
            <v>0</v>
          </cell>
          <cell r="F416">
            <v>0</v>
          </cell>
          <cell r="G416">
            <v>0</v>
          </cell>
          <cell r="H416">
            <v>0</v>
          </cell>
          <cell r="I416">
            <v>0</v>
          </cell>
          <cell r="J416">
            <v>-313</v>
          </cell>
          <cell r="K416">
            <v>0</v>
          </cell>
        </row>
        <row r="417">
          <cell r="A417" t="str">
            <v>104882</v>
          </cell>
          <cell r="B417" t="str">
            <v>QUAM PETROLEUM SERVICE</v>
          </cell>
          <cell r="C417" t="str">
            <v>MANDAN</v>
          </cell>
          <cell r="D417" t="str">
            <v>ND</v>
          </cell>
          <cell r="E417">
            <v>0</v>
          </cell>
          <cell r="F417">
            <v>0</v>
          </cell>
          <cell r="G417">
            <v>7948.89</v>
          </cell>
          <cell r="H417">
            <v>0</v>
          </cell>
          <cell r="I417">
            <v>0</v>
          </cell>
          <cell r="J417">
            <v>7738.89</v>
          </cell>
          <cell r="K417">
            <v>0</v>
          </cell>
        </row>
        <row r="418">
          <cell r="A418" t="str">
            <v>104883</v>
          </cell>
          <cell r="B418" t="str">
            <v>R &amp; R PETROLEUM EQUIPMENT</v>
          </cell>
          <cell r="C418" t="str">
            <v>FARGO</v>
          </cell>
          <cell r="D418" t="str">
            <v>ND</v>
          </cell>
          <cell r="E418">
            <v>0</v>
          </cell>
          <cell r="F418">
            <v>0</v>
          </cell>
          <cell r="G418">
            <v>8220.76</v>
          </cell>
          <cell r="H418">
            <v>0</v>
          </cell>
          <cell r="I418">
            <v>0</v>
          </cell>
          <cell r="J418">
            <v>10504.12</v>
          </cell>
          <cell r="K418">
            <v>0</v>
          </cell>
        </row>
        <row r="419">
          <cell r="A419" t="str">
            <v>104883</v>
          </cell>
          <cell r="B419" t="str">
            <v>R &amp; R PETROLEUM EQUIPMENT</v>
          </cell>
          <cell r="C419" t="str">
            <v>FARGO</v>
          </cell>
          <cell r="D419" t="str">
            <v>ND</v>
          </cell>
          <cell r="E419">
            <v>759</v>
          </cell>
          <cell r="F419">
            <v>18928.740000000002</v>
          </cell>
          <cell r="G419">
            <v>0</v>
          </cell>
          <cell r="H419">
            <v>100</v>
          </cell>
          <cell r="I419">
            <v>33750.410000000003</v>
          </cell>
          <cell r="J419">
            <v>14057.67</v>
          </cell>
          <cell r="K419">
            <v>58</v>
          </cell>
        </row>
        <row r="420">
          <cell r="A420" t="str">
            <v>104884</v>
          </cell>
          <cell r="B420" t="str">
            <v>R &amp; T SALES CO., INC.</v>
          </cell>
          <cell r="C420" t="str">
            <v>EULESS</v>
          </cell>
          <cell r="D420" t="str">
            <v>TX</v>
          </cell>
          <cell r="E420">
            <v>0</v>
          </cell>
          <cell r="F420">
            <v>0</v>
          </cell>
          <cell r="G420">
            <v>6500.55</v>
          </cell>
          <cell r="H420">
            <v>0</v>
          </cell>
          <cell r="I420">
            <v>0</v>
          </cell>
          <cell r="J420">
            <v>6500.55</v>
          </cell>
          <cell r="K420">
            <v>0</v>
          </cell>
        </row>
        <row r="421">
          <cell r="A421" t="str">
            <v>104886</v>
          </cell>
          <cell r="B421" t="str">
            <v>R L W ENTERPRISE</v>
          </cell>
          <cell r="C421" t="str">
            <v>BAKERSFIELD</v>
          </cell>
          <cell r="D421" t="str">
            <v>CA</v>
          </cell>
          <cell r="E421">
            <v>0</v>
          </cell>
          <cell r="F421">
            <v>0</v>
          </cell>
          <cell r="G421">
            <v>1522.14</v>
          </cell>
          <cell r="H421">
            <v>0</v>
          </cell>
          <cell r="I421">
            <v>0</v>
          </cell>
          <cell r="J421">
            <v>1522.14</v>
          </cell>
          <cell r="K421">
            <v>0</v>
          </cell>
        </row>
        <row r="422">
          <cell r="A422" t="str">
            <v>104886</v>
          </cell>
          <cell r="B422" t="str">
            <v>R L W ENTERPRISE</v>
          </cell>
          <cell r="C422" t="str">
            <v>BAKERSFIELD</v>
          </cell>
          <cell r="D422" t="str">
            <v>CA</v>
          </cell>
          <cell r="E422">
            <v>0</v>
          </cell>
          <cell r="F422">
            <v>0</v>
          </cell>
          <cell r="G422">
            <v>0</v>
          </cell>
          <cell r="H422">
            <v>0</v>
          </cell>
          <cell r="I422">
            <v>0</v>
          </cell>
          <cell r="J422">
            <v>1837.87</v>
          </cell>
          <cell r="K422">
            <v>0</v>
          </cell>
        </row>
        <row r="423">
          <cell r="A423" t="str">
            <v>104887</v>
          </cell>
          <cell r="B423" t="str">
            <v>R. REITZ &amp; SON'S MAINT., INC</v>
          </cell>
          <cell r="C423" t="str">
            <v>LOUISVILLE</v>
          </cell>
          <cell r="D423" t="str">
            <v>KY</v>
          </cell>
          <cell r="E423">
            <v>0</v>
          </cell>
          <cell r="F423">
            <v>0</v>
          </cell>
          <cell r="G423">
            <v>0</v>
          </cell>
          <cell r="H423">
            <v>0</v>
          </cell>
          <cell r="I423">
            <v>0</v>
          </cell>
          <cell r="J423">
            <v>1974.2</v>
          </cell>
          <cell r="K423">
            <v>0</v>
          </cell>
        </row>
        <row r="424">
          <cell r="A424" t="str">
            <v>104887</v>
          </cell>
          <cell r="B424" t="str">
            <v>R. REITZ &amp; SON'S MAINT., INC</v>
          </cell>
          <cell r="C424" t="str">
            <v>LOUISVILLE</v>
          </cell>
          <cell r="D424" t="str">
            <v>KY</v>
          </cell>
          <cell r="E424">
            <v>0</v>
          </cell>
          <cell r="F424">
            <v>0</v>
          </cell>
          <cell r="G424">
            <v>2926.84</v>
          </cell>
          <cell r="H424">
            <v>0</v>
          </cell>
          <cell r="I424">
            <v>0</v>
          </cell>
          <cell r="J424">
            <v>2926.84</v>
          </cell>
          <cell r="K424">
            <v>0</v>
          </cell>
        </row>
        <row r="425">
          <cell r="A425" t="str">
            <v>567000</v>
          </cell>
          <cell r="B425" t="str">
            <v>R.W. MERCER</v>
          </cell>
          <cell r="C425" t="str">
            <v>JACKSON</v>
          </cell>
          <cell r="D425" t="str">
            <v>MI</v>
          </cell>
          <cell r="E425">
            <v>7756.53</v>
          </cell>
          <cell r="F425">
            <v>70525.009999999995</v>
          </cell>
          <cell r="G425">
            <v>28142.03</v>
          </cell>
          <cell r="H425">
            <v>60</v>
          </cell>
          <cell r="I425">
            <v>134196.93</v>
          </cell>
          <cell r="J425">
            <v>49622.91</v>
          </cell>
          <cell r="K425">
            <v>63</v>
          </cell>
        </row>
        <row r="426">
          <cell r="A426" t="str">
            <v>105555</v>
          </cell>
          <cell r="B426" t="str">
            <v>REDDING SERVICE STATION EQUI</v>
          </cell>
          <cell r="C426" t="str">
            <v>REDDING</v>
          </cell>
          <cell r="D426" t="str">
            <v>CA</v>
          </cell>
          <cell r="E426">
            <v>0</v>
          </cell>
          <cell r="F426">
            <v>0</v>
          </cell>
          <cell r="G426">
            <v>1761.9</v>
          </cell>
          <cell r="H426">
            <v>0</v>
          </cell>
          <cell r="I426">
            <v>0</v>
          </cell>
          <cell r="J426">
            <v>2897.2</v>
          </cell>
          <cell r="K426">
            <v>0</v>
          </cell>
        </row>
        <row r="427">
          <cell r="A427" t="str">
            <v>105555</v>
          </cell>
          <cell r="B427" t="str">
            <v>REDDING SERVICE STATION EQUI</v>
          </cell>
          <cell r="C427" t="str">
            <v>REDDING</v>
          </cell>
          <cell r="D427" t="str">
            <v>CA</v>
          </cell>
          <cell r="E427">
            <v>290.5</v>
          </cell>
          <cell r="F427">
            <v>1332.8</v>
          </cell>
          <cell r="G427">
            <v>0</v>
          </cell>
          <cell r="H427">
            <v>100</v>
          </cell>
          <cell r="I427">
            <v>2782.8</v>
          </cell>
          <cell r="J427">
            <v>246.5</v>
          </cell>
          <cell r="K427">
            <v>91</v>
          </cell>
        </row>
        <row r="428">
          <cell r="A428" t="str">
            <v>104889</v>
          </cell>
          <cell r="B428" t="str">
            <v>REID &amp; SON, LTD, JOHN</v>
          </cell>
          <cell r="C428" t="str">
            <v>MONTREAL</v>
          </cell>
          <cell r="D428" t="str">
            <v>QC</v>
          </cell>
          <cell r="E428">
            <v>0</v>
          </cell>
          <cell r="F428">
            <v>7152.1</v>
          </cell>
          <cell r="G428">
            <v>0</v>
          </cell>
          <cell r="H428">
            <v>100</v>
          </cell>
          <cell r="I428">
            <v>12260.74</v>
          </cell>
          <cell r="J428">
            <v>16891.98</v>
          </cell>
          <cell r="K428">
            <v>-38</v>
          </cell>
        </row>
        <row r="429">
          <cell r="A429" t="str">
            <v>104889</v>
          </cell>
          <cell r="B429" t="str">
            <v>REID &amp; SON, LTD, JOHN</v>
          </cell>
          <cell r="C429" t="str">
            <v>MONTREAL</v>
          </cell>
          <cell r="D429" t="str">
            <v>QC</v>
          </cell>
          <cell r="E429">
            <v>0</v>
          </cell>
          <cell r="F429">
            <v>0</v>
          </cell>
          <cell r="G429">
            <v>38417.31</v>
          </cell>
          <cell r="H429">
            <v>0</v>
          </cell>
          <cell r="I429">
            <v>0</v>
          </cell>
          <cell r="J429">
            <v>48032.19</v>
          </cell>
          <cell r="K429">
            <v>0</v>
          </cell>
        </row>
        <row r="430">
          <cell r="A430" t="str">
            <v>105557</v>
          </cell>
          <cell r="B430" t="str">
            <v>REITER'S OIL AND GAS EQUIPME</v>
          </cell>
          <cell r="C430" t="str">
            <v>SURREY</v>
          </cell>
          <cell r="D430" t="str">
            <v>ND</v>
          </cell>
          <cell r="E430">
            <v>0</v>
          </cell>
          <cell r="F430">
            <v>0</v>
          </cell>
          <cell r="G430">
            <v>0</v>
          </cell>
          <cell r="H430">
            <v>0</v>
          </cell>
          <cell r="I430">
            <v>0</v>
          </cell>
          <cell r="J430">
            <v>602.4</v>
          </cell>
          <cell r="K430">
            <v>0</v>
          </cell>
        </row>
        <row r="431">
          <cell r="A431" t="str">
            <v>105557</v>
          </cell>
          <cell r="B431" t="str">
            <v>REITER'S OIL AND GAS EQUIPME</v>
          </cell>
          <cell r="C431" t="str">
            <v>SURREY</v>
          </cell>
          <cell r="D431" t="str">
            <v>ND</v>
          </cell>
          <cell r="E431">
            <v>602.4</v>
          </cell>
          <cell r="F431">
            <v>267.89999999999998</v>
          </cell>
          <cell r="G431">
            <v>0</v>
          </cell>
          <cell r="H431">
            <v>100</v>
          </cell>
          <cell r="I431">
            <v>1491.94</v>
          </cell>
          <cell r="J431">
            <v>1204.8</v>
          </cell>
          <cell r="K431">
            <v>19</v>
          </cell>
        </row>
        <row r="432">
          <cell r="A432" t="str">
            <v>105562</v>
          </cell>
          <cell r="B432" t="str">
            <v>RICHISON EQUIPMENT, WAYNE</v>
          </cell>
          <cell r="C432" t="str">
            <v>TULSA</v>
          </cell>
          <cell r="D432" t="str">
            <v>OK</v>
          </cell>
          <cell r="E432">
            <v>0</v>
          </cell>
          <cell r="F432">
            <v>0</v>
          </cell>
          <cell r="G432">
            <v>466.2</v>
          </cell>
          <cell r="H432">
            <v>0</v>
          </cell>
          <cell r="I432">
            <v>0</v>
          </cell>
          <cell r="J432">
            <v>645.47</v>
          </cell>
          <cell r="K432">
            <v>0</v>
          </cell>
        </row>
        <row r="433">
          <cell r="A433" t="str">
            <v>104897</v>
          </cell>
          <cell r="B433" t="str">
            <v>RIVERS PUMP SERVICE</v>
          </cell>
          <cell r="C433" t="str">
            <v>BONHAM</v>
          </cell>
          <cell r="D433" t="str">
            <v>TX</v>
          </cell>
          <cell r="E433">
            <v>2559.9</v>
          </cell>
          <cell r="F433">
            <v>3221.33</v>
          </cell>
          <cell r="G433">
            <v>8336.82</v>
          </cell>
          <cell r="H433">
            <v>-159</v>
          </cell>
          <cell r="I433">
            <v>9910.68</v>
          </cell>
          <cell r="J433">
            <v>13624.14</v>
          </cell>
          <cell r="K433">
            <v>-37</v>
          </cell>
        </row>
        <row r="434">
          <cell r="A434" t="str">
            <v>104899</v>
          </cell>
          <cell r="B434" t="str">
            <v>ROCHESTER PETROLEUM EQUIPMEN</v>
          </cell>
          <cell r="C434" t="str">
            <v>ROCHESTER</v>
          </cell>
          <cell r="D434" t="str">
            <v>MN</v>
          </cell>
          <cell r="E434">
            <v>107.4</v>
          </cell>
          <cell r="F434">
            <v>47013.93</v>
          </cell>
          <cell r="G434">
            <v>0</v>
          </cell>
          <cell r="H434">
            <v>100</v>
          </cell>
          <cell r="I434">
            <v>80779.42</v>
          </cell>
          <cell r="J434">
            <v>6098.26</v>
          </cell>
          <cell r="K434">
            <v>92</v>
          </cell>
        </row>
        <row r="435">
          <cell r="A435" t="str">
            <v>104899</v>
          </cell>
          <cell r="B435" t="str">
            <v>ROCHESTER PETROLEUM EQUIPMEN</v>
          </cell>
          <cell r="C435" t="str">
            <v>ROCHESTER</v>
          </cell>
          <cell r="D435" t="str">
            <v>MN</v>
          </cell>
          <cell r="E435">
            <v>0</v>
          </cell>
          <cell r="F435">
            <v>0</v>
          </cell>
          <cell r="G435">
            <v>61626.23</v>
          </cell>
          <cell r="H435">
            <v>0</v>
          </cell>
          <cell r="I435">
            <v>0</v>
          </cell>
          <cell r="J435">
            <v>62894.15</v>
          </cell>
          <cell r="K435">
            <v>0</v>
          </cell>
        </row>
        <row r="436">
          <cell r="A436" t="str">
            <v>105569</v>
          </cell>
          <cell r="B436" t="str">
            <v>ROCKELMAN &amp; HENN PUMP CO, IN</v>
          </cell>
          <cell r="C436" t="str">
            <v>BUFFALO</v>
          </cell>
          <cell r="D436" t="str">
            <v>NY</v>
          </cell>
          <cell r="E436">
            <v>0</v>
          </cell>
          <cell r="F436">
            <v>0</v>
          </cell>
          <cell r="G436">
            <v>5839.12</v>
          </cell>
          <cell r="H436">
            <v>0</v>
          </cell>
          <cell r="I436">
            <v>0</v>
          </cell>
          <cell r="J436">
            <v>5839.12</v>
          </cell>
          <cell r="K436">
            <v>0</v>
          </cell>
        </row>
        <row r="437">
          <cell r="A437" t="str">
            <v>105569</v>
          </cell>
          <cell r="B437" t="str">
            <v>ROCKELMAN &amp; HENN PUMP CO, IN</v>
          </cell>
          <cell r="C437" t="str">
            <v>BUFFALO</v>
          </cell>
          <cell r="D437" t="str">
            <v>NY</v>
          </cell>
          <cell r="E437">
            <v>919.76</v>
          </cell>
          <cell r="F437">
            <v>3520.3</v>
          </cell>
          <cell r="G437">
            <v>0</v>
          </cell>
          <cell r="H437">
            <v>100</v>
          </cell>
          <cell r="I437">
            <v>7611.53</v>
          </cell>
          <cell r="J437">
            <v>1239</v>
          </cell>
          <cell r="K437">
            <v>84</v>
          </cell>
        </row>
        <row r="438">
          <cell r="A438" t="str">
            <v>104901</v>
          </cell>
          <cell r="B438" t="str">
            <v>ROHR GASOLINE EQUIPMENT</v>
          </cell>
          <cell r="C438" t="str">
            <v>BYRON CENTER</v>
          </cell>
          <cell r="D438" t="str">
            <v>MI</v>
          </cell>
          <cell r="E438">
            <v>0</v>
          </cell>
          <cell r="F438">
            <v>0</v>
          </cell>
          <cell r="G438">
            <v>36019.919999999998</v>
          </cell>
          <cell r="H438">
            <v>0</v>
          </cell>
          <cell r="I438">
            <v>0</v>
          </cell>
          <cell r="J438">
            <v>39385.26</v>
          </cell>
          <cell r="K438">
            <v>0</v>
          </cell>
        </row>
        <row r="439">
          <cell r="A439" t="str">
            <v>104901</v>
          </cell>
          <cell r="B439" t="str">
            <v>ROHR GASOLINE EQUIPMENT</v>
          </cell>
          <cell r="C439" t="str">
            <v>BYRON CENTER</v>
          </cell>
          <cell r="D439" t="str">
            <v>MI</v>
          </cell>
          <cell r="E439">
            <v>4220.76</v>
          </cell>
          <cell r="F439">
            <v>12561.81</v>
          </cell>
          <cell r="G439">
            <v>0</v>
          </cell>
          <cell r="H439">
            <v>100</v>
          </cell>
          <cell r="I439">
            <v>28770.12</v>
          </cell>
          <cell r="J439">
            <v>12760.23</v>
          </cell>
          <cell r="K439">
            <v>56</v>
          </cell>
        </row>
        <row r="440">
          <cell r="A440" t="str">
            <v>104902</v>
          </cell>
          <cell r="B440" t="str">
            <v>RULE SALES &amp; SERVICE, INC.</v>
          </cell>
          <cell r="C440" t="str">
            <v>MIDDLETON</v>
          </cell>
          <cell r="D440" t="str">
            <v>ID</v>
          </cell>
          <cell r="E440">
            <v>0</v>
          </cell>
          <cell r="F440">
            <v>0</v>
          </cell>
          <cell r="G440">
            <v>0</v>
          </cell>
          <cell r="H440">
            <v>0</v>
          </cell>
          <cell r="I440">
            <v>0</v>
          </cell>
          <cell r="J440">
            <v>0</v>
          </cell>
          <cell r="K440">
            <v>0</v>
          </cell>
        </row>
        <row r="441">
          <cell r="A441" t="str">
            <v>104902</v>
          </cell>
          <cell r="B441" t="str">
            <v>RULE SALES &amp; SERVICE, INC.</v>
          </cell>
          <cell r="C441" t="str">
            <v>MIDDLETON</v>
          </cell>
          <cell r="D441" t="str">
            <v>ID</v>
          </cell>
          <cell r="E441">
            <v>0</v>
          </cell>
          <cell r="F441">
            <v>0</v>
          </cell>
          <cell r="G441">
            <v>0</v>
          </cell>
          <cell r="H441">
            <v>0</v>
          </cell>
          <cell r="I441">
            <v>0</v>
          </cell>
          <cell r="J441">
            <v>0</v>
          </cell>
          <cell r="K441">
            <v>0</v>
          </cell>
        </row>
        <row r="442">
          <cell r="A442" t="str">
            <v>105580</v>
          </cell>
          <cell r="B442" t="str">
            <v>RYKIN PUMP COMPANY</v>
          </cell>
          <cell r="C442" t="str">
            <v>ODESSA</v>
          </cell>
          <cell r="D442" t="str">
            <v>TX</v>
          </cell>
          <cell r="E442">
            <v>0</v>
          </cell>
          <cell r="F442">
            <v>0</v>
          </cell>
          <cell r="G442">
            <v>3553.9</v>
          </cell>
          <cell r="H442">
            <v>0</v>
          </cell>
          <cell r="I442">
            <v>0</v>
          </cell>
          <cell r="J442">
            <v>3663.45</v>
          </cell>
          <cell r="K442">
            <v>0</v>
          </cell>
        </row>
        <row r="443">
          <cell r="A443" t="str">
            <v>105580</v>
          </cell>
          <cell r="B443" t="str">
            <v>RYKIN PUMP COMPANY</v>
          </cell>
          <cell r="C443" t="str">
            <v>ODESSA</v>
          </cell>
          <cell r="D443" t="str">
            <v>TX</v>
          </cell>
          <cell r="E443">
            <v>0</v>
          </cell>
          <cell r="F443">
            <v>2355.13</v>
          </cell>
          <cell r="G443">
            <v>0</v>
          </cell>
          <cell r="H443">
            <v>100</v>
          </cell>
          <cell r="I443">
            <v>4037.37</v>
          </cell>
          <cell r="J443">
            <v>4532.5</v>
          </cell>
          <cell r="K443">
            <v>-12</v>
          </cell>
        </row>
        <row r="444">
          <cell r="A444" t="str">
            <v>105581</v>
          </cell>
          <cell r="B444" t="str">
            <v>S &amp; W PETROLEUM SERVICES, IN</v>
          </cell>
          <cell r="C444" t="str">
            <v>DILLSBURG</v>
          </cell>
          <cell r="D444" t="str">
            <v>PA</v>
          </cell>
          <cell r="E444">
            <v>1282.4000000000001</v>
          </cell>
          <cell r="F444">
            <v>18288.68</v>
          </cell>
          <cell r="G444">
            <v>0</v>
          </cell>
          <cell r="H444">
            <v>100</v>
          </cell>
          <cell r="I444">
            <v>33550.42</v>
          </cell>
          <cell r="J444">
            <v>6089.56</v>
          </cell>
          <cell r="K444">
            <v>82</v>
          </cell>
        </row>
        <row r="445">
          <cell r="A445" t="str">
            <v>105581</v>
          </cell>
          <cell r="B445" t="str">
            <v>S &amp; W PETROLEUM SERVICES, IN</v>
          </cell>
          <cell r="C445" t="str">
            <v>DILLSBURG</v>
          </cell>
          <cell r="D445" t="str">
            <v>PA</v>
          </cell>
          <cell r="E445">
            <v>0</v>
          </cell>
          <cell r="F445">
            <v>0</v>
          </cell>
          <cell r="G445">
            <v>10042.790000000001</v>
          </cell>
          <cell r="H445">
            <v>0</v>
          </cell>
          <cell r="I445">
            <v>0</v>
          </cell>
          <cell r="J445">
            <v>10579.85</v>
          </cell>
          <cell r="K445">
            <v>0</v>
          </cell>
        </row>
        <row r="446">
          <cell r="A446" t="str">
            <v>104903</v>
          </cell>
          <cell r="B446" t="str">
            <v>S C S, INC.</v>
          </cell>
          <cell r="C446" t="str">
            <v>SMITH CREEK</v>
          </cell>
          <cell r="D446" t="str">
            <v>MI</v>
          </cell>
          <cell r="E446">
            <v>0</v>
          </cell>
          <cell r="F446">
            <v>0</v>
          </cell>
          <cell r="G446">
            <v>800.95</v>
          </cell>
          <cell r="H446">
            <v>0</v>
          </cell>
          <cell r="I446">
            <v>0</v>
          </cell>
          <cell r="J446">
            <v>800.95</v>
          </cell>
          <cell r="K446">
            <v>0</v>
          </cell>
        </row>
        <row r="447">
          <cell r="A447" t="str">
            <v>104904</v>
          </cell>
          <cell r="B447" t="str">
            <v>S.M.D. SERVICE STATION EQ.</v>
          </cell>
          <cell r="C447" t="str">
            <v>LEHIGHTON</v>
          </cell>
          <cell r="D447" t="str">
            <v>PA</v>
          </cell>
          <cell r="E447">
            <v>0</v>
          </cell>
          <cell r="F447">
            <v>0</v>
          </cell>
          <cell r="G447">
            <v>2168.0100000000002</v>
          </cell>
          <cell r="H447">
            <v>0</v>
          </cell>
          <cell r="I447">
            <v>0</v>
          </cell>
          <cell r="J447">
            <v>2168.0100000000002</v>
          </cell>
          <cell r="K447">
            <v>0</v>
          </cell>
        </row>
        <row r="448">
          <cell r="A448" t="str">
            <v>104904</v>
          </cell>
          <cell r="B448" t="str">
            <v>S.M.D. SERVICE STATION EQ.</v>
          </cell>
          <cell r="C448" t="str">
            <v>LEHIGHTON</v>
          </cell>
          <cell r="D448" t="str">
            <v>PA</v>
          </cell>
          <cell r="E448">
            <v>0</v>
          </cell>
          <cell r="F448">
            <v>3476.31</v>
          </cell>
          <cell r="G448">
            <v>0</v>
          </cell>
          <cell r="H448">
            <v>100</v>
          </cell>
          <cell r="I448">
            <v>5959.39</v>
          </cell>
          <cell r="J448">
            <v>0</v>
          </cell>
          <cell r="K448">
            <v>100</v>
          </cell>
        </row>
        <row r="449">
          <cell r="A449" t="str">
            <v>104905</v>
          </cell>
          <cell r="B449" t="str">
            <v>S.M.E. CORPORATION</v>
          </cell>
          <cell r="C449" t="str">
            <v>TACOMA</v>
          </cell>
          <cell r="D449" t="str">
            <v>WA</v>
          </cell>
          <cell r="E449">
            <v>0</v>
          </cell>
          <cell r="F449">
            <v>3814.03</v>
          </cell>
          <cell r="G449">
            <v>0</v>
          </cell>
          <cell r="H449">
            <v>100</v>
          </cell>
          <cell r="I449">
            <v>6538.34</v>
          </cell>
          <cell r="J449">
            <v>420.12</v>
          </cell>
          <cell r="K449">
            <v>94</v>
          </cell>
        </row>
        <row r="450">
          <cell r="A450" t="str">
            <v>104905</v>
          </cell>
          <cell r="B450" t="str">
            <v>S.M.E. CORPORATION</v>
          </cell>
          <cell r="C450" t="str">
            <v>TACOMA</v>
          </cell>
          <cell r="D450" t="str">
            <v>WA</v>
          </cell>
          <cell r="E450">
            <v>0</v>
          </cell>
          <cell r="F450">
            <v>0</v>
          </cell>
          <cell r="G450">
            <v>9737.83</v>
          </cell>
          <cell r="H450">
            <v>0</v>
          </cell>
          <cell r="I450">
            <v>0</v>
          </cell>
          <cell r="J450">
            <v>10300.91</v>
          </cell>
          <cell r="K450">
            <v>0</v>
          </cell>
        </row>
        <row r="451">
          <cell r="A451" t="str">
            <v>104906</v>
          </cell>
          <cell r="B451" t="str">
            <v>SALOMONE BROTHERS, INC.</v>
          </cell>
          <cell r="C451" t="str">
            <v>WAYNE</v>
          </cell>
          <cell r="D451" t="str">
            <v>NJ</v>
          </cell>
          <cell r="E451">
            <v>0</v>
          </cell>
          <cell r="F451">
            <v>0</v>
          </cell>
          <cell r="G451">
            <v>1331.76</v>
          </cell>
          <cell r="H451">
            <v>0</v>
          </cell>
          <cell r="I451">
            <v>0</v>
          </cell>
          <cell r="J451">
            <v>1331.76</v>
          </cell>
          <cell r="K451">
            <v>0</v>
          </cell>
        </row>
        <row r="452">
          <cell r="A452" t="str">
            <v>104906</v>
          </cell>
          <cell r="B452" t="str">
            <v>SALOMONE BROTHERS, INC.</v>
          </cell>
          <cell r="C452" t="str">
            <v>WAYNE</v>
          </cell>
          <cell r="D452" t="str">
            <v>NJ</v>
          </cell>
          <cell r="E452">
            <v>0</v>
          </cell>
          <cell r="F452">
            <v>13804.5</v>
          </cell>
          <cell r="G452">
            <v>0</v>
          </cell>
          <cell r="H452">
            <v>100</v>
          </cell>
          <cell r="I452">
            <v>23664.86</v>
          </cell>
          <cell r="J452">
            <v>5841.84</v>
          </cell>
          <cell r="K452">
            <v>75</v>
          </cell>
        </row>
        <row r="453">
          <cell r="A453" t="str">
            <v>105589</v>
          </cell>
          <cell r="B453" t="str">
            <v>SECO OIL</v>
          </cell>
          <cell r="C453" t="str">
            <v>SIOUX CITY</v>
          </cell>
          <cell r="D453" t="str">
            <v>IA</v>
          </cell>
          <cell r="E453">
            <v>0</v>
          </cell>
          <cell r="F453">
            <v>0</v>
          </cell>
          <cell r="G453">
            <v>0</v>
          </cell>
          <cell r="H453">
            <v>0</v>
          </cell>
          <cell r="I453">
            <v>0</v>
          </cell>
          <cell r="J453">
            <v>315.73</v>
          </cell>
          <cell r="K453">
            <v>0</v>
          </cell>
        </row>
        <row r="454">
          <cell r="A454" t="str">
            <v>105589</v>
          </cell>
          <cell r="B454" t="str">
            <v>SECO OIL</v>
          </cell>
          <cell r="C454" t="str">
            <v>SIOUX CITY</v>
          </cell>
          <cell r="D454" t="str">
            <v>IA</v>
          </cell>
          <cell r="E454">
            <v>0</v>
          </cell>
          <cell r="F454">
            <v>0</v>
          </cell>
          <cell r="G454">
            <v>941.54</v>
          </cell>
          <cell r="H454">
            <v>0</v>
          </cell>
          <cell r="I454">
            <v>0</v>
          </cell>
          <cell r="J454">
            <v>941.54</v>
          </cell>
          <cell r="K454">
            <v>0</v>
          </cell>
        </row>
        <row r="455">
          <cell r="A455" t="str">
            <v>104909</v>
          </cell>
          <cell r="B455" t="str">
            <v>SELLS PUMP SERVICE, INC.</v>
          </cell>
          <cell r="C455" t="str">
            <v>MOBILE</v>
          </cell>
          <cell r="D455" t="str">
            <v>AL</v>
          </cell>
          <cell r="E455">
            <v>0</v>
          </cell>
          <cell r="F455">
            <v>0</v>
          </cell>
          <cell r="G455">
            <v>26365.46</v>
          </cell>
          <cell r="H455">
            <v>0</v>
          </cell>
          <cell r="I455">
            <v>0</v>
          </cell>
          <cell r="J455">
            <v>26365.46</v>
          </cell>
          <cell r="K455">
            <v>0</v>
          </cell>
        </row>
        <row r="456">
          <cell r="A456" t="str">
            <v>104909</v>
          </cell>
          <cell r="B456" t="str">
            <v>SELLS PUMP SERVICE, INC.</v>
          </cell>
          <cell r="C456" t="str">
            <v>MOBILE</v>
          </cell>
          <cell r="D456" t="str">
            <v>AL</v>
          </cell>
          <cell r="E456">
            <v>4765.3599999999997</v>
          </cell>
          <cell r="F456">
            <v>8604.58</v>
          </cell>
          <cell r="G456">
            <v>0</v>
          </cell>
          <cell r="H456">
            <v>100</v>
          </cell>
          <cell r="I456">
            <v>22919.9</v>
          </cell>
          <cell r="J456">
            <v>3747.9</v>
          </cell>
          <cell r="K456">
            <v>84</v>
          </cell>
        </row>
        <row r="457">
          <cell r="A457" t="str">
            <v>105594</v>
          </cell>
          <cell r="B457" t="str">
            <v>SEPS, INC.</v>
          </cell>
          <cell r="C457" t="str">
            <v>CHARLOTTE</v>
          </cell>
          <cell r="D457" t="str">
            <v>NC</v>
          </cell>
          <cell r="E457">
            <v>0</v>
          </cell>
          <cell r="F457">
            <v>0</v>
          </cell>
          <cell r="G457">
            <v>106224.21</v>
          </cell>
          <cell r="H457">
            <v>0</v>
          </cell>
          <cell r="I457">
            <v>0</v>
          </cell>
          <cell r="J457">
            <v>117622.72</v>
          </cell>
          <cell r="K457">
            <v>0</v>
          </cell>
        </row>
        <row r="458">
          <cell r="A458" t="str">
            <v>105594</v>
          </cell>
          <cell r="B458" t="str">
            <v>SEPS, INC.</v>
          </cell>
          <cell r="C458" t="str">
            <v>CHARLOTTE</v>
          </cell>
          <cell r="D458" t="str">
            <v>NC</v>
          </cell>
          <cell r="E458">
            <v>0</v>
          </cell>
          <cell r="F458">
            <v>0</v>
          </cell>
          <cell r="G458">
            <v>0</v>
          </cell>
          <cell r="H458">
            <v>0</v>
          </cell>
          <cell r="I458">
            <v>0</v>
          </cell>
          <cell r="J458">
            <v>24790.2</v>
          </cell>
          <cell r="K458">
            <v>0</v>
          </cell>
        </row>
        <row r="459">
          <cell r="A459" t="str">
            <v>105596</v>
          </cell>
          <cell r="B459" t="str">
            <v>SER-CON, INC.</v>
          </cell>
          <cell r="C459" t="str">
            <v>LAS VEGAS</v>
          </cell>
          <cell r="D459" t="str">
            <v>NV</v>
          </cell>
          <cell r="E459">
            <v>0</v>
          </cell>
          <cell r="F459">
            <v>4216.74</v>
          </cell>
          <cell r="G459">
            <v>0</v>
          </cell>
          <cell r="H459">
            <v>100</v>
          </cell>
          <cell r="I459">
            <v>7228.7</v>
          </cell>
          <cell r="J459">
            <v>3787.7</v>
          </cell>
          <cell r="K459">
            <v>48</v>
          </cell>
        </row>
        <row r="460">
          <cell r="A460" t="str">
            <v>105596</v>
          </cell>
          <cell r="B460" t="str">
            <v>SER-CON, INC.</v>
          </cell>
          <cell r="C460" t="str">
            <v>LAS VEGAS</v>
          </cell>
          <cell r="D460" t="str">
            <v>NV</v>
          </cell>
          <cell r="E460">
            <v>0</v>
          </cell>
          <cell r="F460">
            <v>0</v>
          </cell>
          <cell r="G460">
            <v>3318</v>
          </cell>
          <cell r="H460">
            <v>0</v>
          </cell>
          <cell r="I460">
            <v>0</v>
          </cell>
          <cell r="J460">
            <v>3318</v>
          </cell>
          <cell r="K460">
            <v>0</v>
          </cell>
        </row>
        <row r="461">
          <cell r="A461" t="str">
            <v>104917</v>
          </cell>
          <cell r="B461" t="str">
            <v>SERVICE STATION EQUIP REPAIR</v>
          </cell>
          <cell r="C461" t="str">
            <v>COLUMBUS</v>
          </cell>
          <cell r="D461" t="str">
            <v>GA</v>
          </cell>
          <cell r="E461">
            <v>0</v>
          </cell>
          <cell r="F461">
            <v>0</v>
          </cell>
          <cell r="G461">
            <v>9379.2199999999993</v>
          </cell>
          <cell r="H461">
            <v>0</v>
          </cell>
          <cell r="I461">
            <v>0</v>
          </cell>
          <cell r="J461">
            <v>9379.2199999999993</v>
          </cell>
          <cell r="K461">
            <v>0</v>
          </cell>
        </row>
        <row r="462">
          <cell r="A462" t="str">
            <v>104917</v>
          </cell>
          <cell r="B462" t="str">
            <v>SERVICE STATION EQUIP REPAIR</v>
          </cell>
          <cell r="C462" t="str">
            <v>COLUMBUS</v>
          </cell>
          <cell r="D462" t="str">
            <v>GA</v>
          </cell>
          <cell r="E462">
            <v>1238.42</v>
          </cell>
          <cell r="F462">
            <v>3804.99</v>
          </cell>
          <cell r="G462">
            <v>0</v>
          </cell>
          <cell r="H462">
            <v>100</v>
          </cell>
          <cell r="I462">
            <v>8645.85</v>
          </cell>
          <cell r="J462">
            <v>4761.6099999999997</v>
          </cell>
          <cell r="K462">
            <v>45</v>
          </cell>
        </row>
        <row r="463">
          <cell r="A463" t="str">
            <v>104919</v>
          </cell>
          <cell r="B463" t="str">
            <v>SERVICE STATION EQUIPMENT CO</v>
          </cell>
          <cell r="C463" t="str">
            <v>CLEVELAND</v>
          </cell>
          <cell r="D463" t="str">
            <v>OH</v>
          </cell>
          <cell r="E463">
            <v>2688.72</v>
          </cell>
          <cell r="F463">
            <v>3359.04</v>
          </cell>
          <cell r="G463">
            <v>0</v>
          </cell>
          <cell r="H463">
            <v>100</v>
          </cell>
          <cell r="I463">
            <v>10367.59</v>
          </cell>
          <cell r="J463">
            <v>984.81</v>
          </cell>
          <cell r="K463">
            <v>91</v>
          </cell>
        </row>
        <row r="464">
          <cell r="A464" t="str">
            <v>104919</v>
          </cell>
          <cell r="B464" t="str">
            <v>SERVICE STATION EQUIPMENT CO</v>
          </cell>
          <cell r="C464" t="str">
            <v>CLEVELAND</v>
          </cell>
          <cell r="D464" t="str">
            <v>OH</v>
          </cell>
          <cell r="E464">
            <v>0</v>
          </cell>
          <cell r="F464">
            <v>0</v>
          </cell>
          <cell r="G464">
            <v>9130.8700000000008</v>
          </cell>
          <cell r="H464">
            <v>0</v>
          </cell>
          <cell r="I464">
            <v>0</v>
          </cell>
          <cell r="J464">
            <v>9957.19</v>
          </cell>
          <cell r="K464">
            <v>0</v>
          </cell>
        </row>
        <row r="465">
          <cell r="A465" t="str">
            <v>105734</v>
          </cell>
          <cell r="B465" t="str">
            <v>Service Station Maintenance</v>
          </cell>
          <cell r="C465" t="str">
            <v>Knoxville</v>
          </cell>
          <cell r="D465" t="str">
            <v>TN</v>
          </cell>
          <cell r="E465">
            <v>1243.2</v>
          </cell>
          <cell r="F465">
            <v>7864.52</v>
          </cell>
          <cell r="G465">
            <v>0</v>
          </cell>
          <cell r="H465">
            <v>100</v>
          </cell>
          <cell r="I465">
            <v>15613.23</v>
          </cell>
          <cell r="J465">
            <v>6310.32</v>
          </cell>
          <cell r="K465">
            <v>60</v>
          </cell>
        </row>
        <row r="466">
          <cell r="A466" t="str">
            <v>105734</v>
          </cell>
          <cell r="B466" t="str">
            <v>Service Station Maintenance</v>
          </cell>
          <cell r="C466" t="str">
            <v>Knoxville</v>
          </cell>
          <cell r="D466" t="str">
            <v>TN</v>
          </cell>
          <cell r="E466">
            <v>0</v>
          </cell>
          <cell r="F466">
            <v>0</v>
          </cell>
          <cell r="G466">
            <v>6980.4</v>
          </cell>
          <cell r="H466">
            <v>0</v>
          </cell>
          <cell r="I466">
            <v>0</v>
          </cell>
          <cell r="J466">
            <v>6980.4</v>
          </cell>
          <cell r="K466">
            <v>0</v>
          </cell>
        </row>
        <row r="467">
          <cell r="A467" t="str">
            <v>104921</v>
          </cell>
          <cell r="B467" t="str">
            <v>SERVICE STATION REPAIR</v>
          </cell>
          <cell r="C467" t="str">
            <v>CHINA SPRING</v>
          </cell>
          <cell r="D467" t="str">
            <v>TX</v>
          </cell>
          <cell r="E467">
            <v>0</v>
          </cell>
          <cell r="F467">
            <v>1330</v>
          </cell>
          <cell r="G467">
            <v>2569.5100000000002</v>
          </cell>
          <cell r="H467">
            <v>-93</v>
          </cell>
          <cell r="I467">
            <v>2280</v>
          </cell>
          <cell r="J467">
            <v>2469.5100000000002</v>
          </cell>
          <cell r="K467">
            <v>-8</v>
          </cell>
        </row>
        <row r="468">
          <cell r="A468" t="str">
            <v>104915</v>
          </cell>
          <cell r="B468" t="str">
            <v>SERVICE STATION SERVICE, INC</v>
          </cell>
          <cell r="C468" t="str">
            <v>MICKLETON</v>
          </cell>
          <cell r="D468" t="str">
            <v>NJ</v>
          </cell>
          <cell r="E468">
            <v>70.349999999999994</v>
          </cell>
          <cell r="F468">
            <v>15886.62</v>
          </cell>
          <cell r="G468">
            <v>0</v>
          </cell>
          <cell r="H468">
            <v>100</v>
          </cell>
          <cell r="I468">
            <v>27354.81</v>
          </cell>
          <cell r="J468">
            <v>5852.04</v>
          </cell>
          <cell r="K468">
            <v>79</v>
          </cell>
        </row>
        <row r="469">
          <cell r="A469" t="str">
            <v>104915</v>
          </cell>
          <cell r="B469" t="str">
            <v>SERVICE STATION SERVICE, INC</v>
          </cell>
          <cell r="C469" t="str">
            <v>MICKLETON</v>
          </cell>
          <cell r="D469" t="str">
            <v>NJ</v>
          </cell>
          <cell r="E469">
            <v>0</v>
          </cell>
          <cell r="F469">
            <v>0</v>
          </cell>
          <cell r="G469">
            <v>24433.23</v>
          </cell>
          <cell r="H469">
            <v>0</v>
          </cell>
          <cell r="I469">
            <v>0</v>
          </cell>
          <cell r="J469">
            <v>28582.05</v>
          </cell>
          <cell r="K469">
            <v>0</v>
          </cell>
        </row>
        <row r="470">
          <cell r="A470" t="str">
            <v>794560</v>
          </cell>
          <cell r="B470" t="str">
            <v>SMITH EQ CO</v>
          </cell>
          <cell r="C470" t="str">
            <v>GREAT FALLS</v>
          </cell>
          <cell r="D470" t="str">
            <v>MT</v>
          </cell>
          <cell r="E470">
            <v>0</v>
          </cell>
          <cell r="F470">
            <v>0</v>
          </cell>
          <cell r="G470">
            <v>0</v>
          </cell>
          <cell r="H470">
            <v>0</v>
          </cell>
          <cell r="I470">
            <v>0</v>
          </cell>
          <cell r="J470">
            <v>0</v>
          </cell>
          <cell r="K470">
            <v>0</v>
          </cell>
        </row>
        <row r="471">
          <cell r="A471" t="str">
            <v>104930</v>
          </cell>
          <cell r="B471" t="str">
            <v>SMITH EQUIPMENT CO.</v>
          </cell>
          <cell r="C471" t="str">
            <v>ATLANTA</v>
          </cell>
          <cell r="D471" t="str">
            <v>GA</v>
          </cell>
          <cell r="E471">
            <v>0</v>
          </cell>
          <cell r="F471">
            <v>0</v>
          </cell>
          <cell r="G471">
            <v>2003.56</v>
          </cell>
          <cell r="H471">
            <v>0</v>
          </cell>
          <cell r="I471">
            <v>0</v>
          </cell>
          <cell r="J471">
            <v>2065.2399999999998</v>
          </cell>
          <cell r="K471">
            <v>0</v>
          </cell>
        </row>
        <row r="472">
          <cell r="A472" t="str">
            <v>104930</v>
          </cell>
          <cell r="B472" t="str">
            <v>SMITH EQUIPMENT CO.</v>
          </cell>
          <cell r="C472" t="str">
            <v>ATLANTA</v>
          </cell>
          <cell r="D472" t="str">
            <v>GA</v>
          </cell>
          <cell r="E472">
            <v>0</v>
          </cell>
          <cell r="F472">
            <v>0</v>
          </cell>
          <cell r="G472">
            <v>0</v>
          </cell>
          <cell r="H472">
            <v>0</v>
          </cell>
          <cell r="I472">
            <v>0</v>
          </cell>
          <cell r="J472">
            <v>466.2</v>
          </cell>
          <cell r="K472">
            <v>0</v>
          </cell>
        </row>
        <row r="473">
          <cell r="A473" t="str">
            <v>104932</v>
          </cell>
          <cell r="B473" t="str">
            <v>SMITH PETROLEUM SERVICES</v>
          </cell>
          <cell r="C473" t="str">
            <v>KENNEWICK</v>
          </cell>
          <cell r="D473" t="str">
            <v>WA</v>
          </cell>
          <cell r="E473">
            <v>0</v>
          </cell>
          <cell r="F473">
            <v>0</v>
          </cell>
          <cell r="G473">
            <v>-2114.64</v>
          </cell>
          <cell r="H473">
            <v>0</v>
          </cell>
          <cell r="I473">
            <v>0</v>
          </cell>
          <cell r="J473">
            <v>-2114.64</v>
          </cell>
          <cell r="K473">
            <v>0</v>
          </cell>
        </row>
        <row r="474">
          <cell r="A474" t="str">
            <v>104947</v>
          </cell>
          <cell r="B474" t="str">
            <v>SOUTH TEXAS PUMP &amp; MAINT CO</v>
          </cell>
          <cell r="C474" t="str">
            <v>WESLACO</v>
          </cell>
          <cell r="D474" t="str">
            <v>TX</v>
          </cell>
          <cell r="E474">
            <v>4969.1400000000003</v>
          </cell>
          <cell r="F474">
            <v>15083.67</v>
          </cell>
          <cell r="G474">
            <v>8972.7000000000007</v>
          </cell>
          <cell r="H474">
            <v>41</v>
          </cell>
          <cell r="I474">
            <v>34376.25</v>
          </cell>
          <cell r="J474">
            <v>18425.62</v>
          </cell>
          <cell r="K474">
            <v>46</v>
          </cell>
        </row>
        <row r="475">
          <cell r="A475" t="str">
            <v>104945</v>
          </cell>
          <cell r="B475" t="str">
            <v>SOUTHCO SERVICE STATION</v>
          </cell>
          <cell r="C475" t="str">
            <v>MCALESTER</v>
          </cell>
          <cell r="D475" t="str">
            <v>OK</v>
          </cell>
          <cell r="E475">
            <v>717.06</v>
          </cell>
          <cell r="F475">
            <v>7580.9</v>
          </cell>
          <cell r="G475">
            <v>2856.05</v>
          </cell>
          <cell r="H475">
            <v>62</v>
          </cell>
          <cell r="I475">
            <v>14225.07</v>
          </cell>
          <cell r="J475">
            <v>5322.9</v>
          </cell>
          <cell r="K475">
            <v>63</v>
          </cell>
        </row>
        <row r="476">
          <cell r="A476" t="str">
            <v>104941</v>
          </cell>
          <cell r="B476" t="str">
            <v>SOUTHERN TANK AND PUMP</v>
          </cell>
          <cell r="C476" t="str">
            <v>NORTH FORT MYERS</v>
          </cell>
          <cell r="D476" t="str">
            <v>FL</v>
          </cell>
          <cell r="E476">
            <v>0</v>
          </cell>
          <cell r="F476">
            <v>0</v>
          </cell>
          <cell r="G476">
            <v>230.88</v>
          </cell>
          <cell r="H476">
            <v>0</v>
          </cell>
          <cell r="I476">
            <v>0</v>
          </cell>
          <cell r="J476">
            <v>230.88</v>
          </cell>
          <cell r="K476">
            <v>0</v>
          </cell>
        </row>
        <row r="477">
          <cell r="A477" t="str">
            <v>104941</v>
          </cell>
          <cell r="B477" t="str">
            <v>SOUTHERN TANK AND PUMP</v>
          </cell>
          <cell r="C477" t="str">
            <v>NORTH FORT MYERS</v>
          </cell>
          <cell r="D477" t="str">
            <v>FL</v>
          </cell>
          <cell r="E477">
            <v>126.3</v>
          </cell>
          <cell r="F477">
            <v>873.09</v>
          </cell>
          <cell r="G477">
            <v>0</v>
          </cell>
          <cell r="H477">
            <v>100</v>
          </cell>
          <cell r="I477">
            <v>1713.24</v>
          </cell>
          <cell r="J477">
            <v>2679.14</v>
          </cell>
          <cell r="K477">
            <v>-56</v>
          </cell>
        </row>
        <row r="478">
          <cell r="A478" t="str">
            <v>104948</v>
          </cell>
          <cell r="B478" t="str">
            <v>SPIGLER CO, INC., SAMUEL K.</v>
          </cell>
          <cell r="C478" t="str">
            <v>HAGERSTOWN</v>
          </cell>
          <cell r="D478" t="str">
            <v>MD</v>
          </cell>
          <cell r="E478">
            <v>0</v>
          </cell>
          <cell r="F478">
            <v>0</v>
          </cell>
          <cell r="G478">
            <v>10055</v>
          </cell>
          <cell r="H478">
            <v>0</v>
          </cell>
          <cell r="I478">
            <v>0</v>
          </cell>
          <cell r="J478">
            <v>11781.9</v>
          </cell>
          <cell r="K478">
            <v>0</v>
          </cell>
        </row>
        <row r="479">
          <cell r="A479" t="str">
            <v>104948</v>
          </cell>
          <cell r="B479" t="str">
            <v>SPIGLER CO, INC., SAMUEL K.</v>
          </cell>
          <cell r="C479" t="str">
            <v>HAGERSTOWN</v>
          </cell>
          <cell r="D479" t="str">
            <v>MD</v>
          </cell>
          <cell r="E479">
            <v>480.88</v>
          </cell>
          <cell r="F479">
            <v>5298.2</v>
          </cell>
          <cell r="G479">
            <v>0</v>
          </cell>
          <cell r="H479">
            <v>100</v>
          </cell>
          <cell r="I479">
            <v>9906.99</v>
          </cell>
          <cell r="J479">
            <v>11004.45</v>
          </cell>
          <cell r="K479">
            <v>-11</v>
          </cell>
        </row>
        <row r="480">
          <cell r="A480" t="str">
            <v>104949</v>
          </cell>
          <cell r="B480" t="str">
            <v>STANWADE METAL PRODUCTS, INC</v>
          </cell>
          <cell r="C480" t="str">
            <v>HARTFORD</v>
          </cell>
          <cell r="D480" t="str">
            <v>OH</v>
          </cell>
          <cell r="E480">
            <v>0</v>
          </cell>
          <cell r="F480">
            <v>0</v>
          </cell>
          <cell r="G480">
            <v>31483.279999999999</v>
          </cell>
          <cell r="H480">
            <v>0</v>
          </cell>
          <cell r="I480">
            <v>0</v>
          </cell>
          <cell r="J480">
            <v>36691.040000000001</v>
          </cell>
          <cell r="K480">
            <v>0</v>
          </cell>
        </row>
        <row r="481">
          <cell r="A481" t="str">
            <v>104949</v>
          </cell>
          <cell r="B481" t="str">
            <v>STANWADE METAL PRODUCTS, INC</v>
          </cell>
          <cell r="C481" t="str">
            <v>HARTFORD</v>
          </cell>
          <cell r="D481" t="str">
            <v>OH</v>
          </cell>
          <cell r="E481">
            <v>4008.84</v>
          </cell>
          <cell r="F481">
            <v>11953.76</v>
          </cell>
          <cell r="G481">
            <v>0</v>
          </cell>
          <cell r="H481">
            <v>100</v>
          </cell>
          <cell r="I481">
            <v>27364.46</v>
          </cell>
          <cell r="J481">
            <v>3697.75</v>
          </cell>
          <cell r="K481">
            <v>86</v>
          </cell>
        </row>
        <row r="482">
          <cell r="A482" t="str">
            <v>104951</v>
          </cell>
          <cell r="B482" t="str">
            <v>STOREY &amp; SON, INC., W.C.</v>
          </cell>
          <cell r="C482" t="str">
            <v>CINCINNATI</v>
          </cell>
          <cell r="D482" t="str">
            <v>OH</v>
          </cell>
          <cell r="E482">
            <v>0</v>
          </cell>
          <cell r="F482">
            <v>0</v>
          </cell>
          <cell r="G482">
            <v>31374.5</v>
          </cell>
          <cell r="H482">
            <v>0</v>
          </cell>
          <cell r="I482">
            <v>0</v>
          </cell>
          <cell r="J482">
            <v>35291.379999999997</v>
          </cell>
          <cell r="K482">
            <v>0</v>
          </cell>
        </row>
        <row r="483">
          <cell r="A483" t="str">
            <v>104951</v>
          </cell>
          <cell r="B483" t="str">
            <v>STOREY &amp; SON, INC., W.C.</v>
          </cell>
          <cell r="C483" t="str">
            <v>CINCINNATI</v>
          </cell>
          <cell r="D483" t="str">
            <v>OH</v>
          </cell>
          <cell r="E483">
            <v>203.1</v>
          </cell>
          <cell r="F483">
            <v>20980.639999999999</v>
          </cell>
          <cell r="G483">
            <v>0</v>
          </cell>
          <cell r="H483">
            <v>100</v>
          </cell>
          <cell r="I483">
            <v>36314.980000000003</v>
          </cell>
          <cell r="J483">
            <v>14266.71</v>
          </cell>
          <cell r="K483">
            <v>61</v>
          </cell>
        </row>
        <row r="484">
          <cell r="A484" t="str">
            <v>104952</v>
          </cell>
          <cell r="B484" t="str">
            <v>STOVALL CORPORATION, THE</v>
          </cell>
          <cell r="C484" t="str">
            <v>KENNEDALE</v>
          </cell>
          <cell r="D484" t="str">
            <v>TX</v>
          </cell>
          <cell r="E484">
            <v>0</v>
          </cell>
          <cell r="F484">
            <v>0</v>
          </cell>
          <cell r="G484">
            <v>0</v>
          </cell>
          <cell r="H484">
            <v>0</v>
          </cell>
          <cell r="I484">
            <v>0</v>
          </cell>
          <cell r="J484">
            <v>0</v>
          </cell>
          <cell r="K484">
            <v>0</v>
          </cell>
        </row>
        <row r="485">
          <cell r="A485" t="str">
            <v>104953</v>
          </cell>
          <cell r="B485" t="str">
            <v>STRICK EQUIPMENT SALES, INC.</v>
          </cell>
          <cell r="C485" t="str">
            <v>JENISON</v>
          </cell>
          <cell r="D485" t="str">
            <v>MI</v>
          </cell>
          <cell r="E485">
            <v>0</v>
          </cell>
          <cell r="F485">
            <v>0</v>
          </cell>
          <cell r="G485">
            <v>1171.67</v>
          </cell>
          <cell r="H485">
            <v>0</v>
          </cell>
          <cell r="I485">
            <v>0</v>
          </cell>
          <cell r="J485">
            <v>1171.67</v>
          </cell>
          <cell r="K485">
            <v>0</v>
          </cell>
        </row>
        <row r="486">
          <cell r="A486" t="str">
            <v>104953</v>
          </cell>
          <cell r="B486" t="str">
            <v>STRICK EQUIPMENT SALES, INC.</v>
          </cell>
          <cell r="C486" t="str">
            <v>JENISON</v>
          </cell>
          <cell r="D486" t="str">
            <v>MI</v>
          </cell>
          <cell r="E486">
            <v>0</v>
          </cell>
          <cell r="F486">
            <v>1055.3599999999999</v>
          </cell>
          <cell r="G486">
            <v>0</v>
          </cell>
          <cell r="H486">
            <v>100</v>
          </cell>
          <cell r="I486">
            <v>1809.19</v>
          </cell>
          <cell r="J486">
            <v>3051.39</v>
          </cell>
          <cell r="K486">
            <v>-69</v>
          </cell>
        </row>
        <row r="487">
          <cell r="A487" t="str">
            <v>105637</v>
          </cell>
          <cell r="B487" t="str">
            <v>SUMNEY PUMP SERVICE</v>
          </cell>
          <cell r="C487" t="str">
            <v>BEAUMONT</v>
          </cell>
          <cell r="D487" t="str">
            <v>TX</v>
          </cell>
          <cell r="E487">
            <v>0</v>
          </cell>
          <cell r="F487">
            <v>1793.73</v>
          </cell>
          <cell r="G487">
            <v>1042.1400000000001</v>
          </cell>
          <cell r="H487">
            <v>42</v>
          </cell>
          <cell r="I487">
            <v>3074.97</v>
          </cell>
          <cell r="J487">
            <v>1400.01</v>
          </cell>
          <cell r="K487">
            <v>54</v>
          </cell>
        </row>
        <row r="488">
          <cell r="A488" t="str">
            <v>105645</v>
          </cell>
          <cell r="B488" t="str">
            <v>SYTEX INC.</v>
          </cell>
          <cell r="C488" t="str">
            <v>SALT LAKE CITY</v>
          </cell>
          <cell r="D488" t="str">
            <v>UT</v>
          </cell>
          <cell r="E488">
            <v>0</v>
          </cell>
          <cell r="F488">
            <v>0</v>
          </cell>
          <cell r="G488">
            <v>706.65</v>
          </cell>
          <cell r="H488">
            <v>0</v>
          </cell>
          <cell r="I488">
            <v>0</v>
          </cell>
          <cell r="J488">
            <v>706.65</v>
          </cell>
          <cell r="K488">
            <v>0</v>
          </cell>
        </row>
        <row r="489">
          <cell r="A489" t="str">
            <v>104959</v>
          </cell>
          <cell r="B489" t="str">
            <v>T &amp; P PUMP SERVICE</v>
          </cell>
          <cell r="C489" t="str">
            <v>PALESTINE</v>
          </cell>
          <cell r="D489" t="str">
            <v>TX</v>
          </cell>
          <cell r="E489">
            <v>0</v>
          </cell>
          <cell r="F489">
            <v>0</v>
          </cell>
          <cell r="G489">
            <v>309.48</v>
          </cell>
          <cell r="H489">
            <v>0</v>
          </cell>
          <cell r="I489">
            <v>0</v>
          </cell>
          <cell r="J489">
            <v>882.66</v>
          </cell>
          <cell r="K489">
            <v>0</v>
          </cell>
        </row>
        <row r="490">
          <cell r="A490" t="str">
            <v>104964</v>
          </cell>
          <cell r="B490" t="str">
            <v>TECOM UST SYSTEMS, INC.</v>
          </cell>
          <cell r="C490" t="str">
            <v>AUSTIN</v>
          </cell>
          <cell r="D490" t="str">
            <v>TX</v>
          </cell>
          <cell r="E490">
            <v>0</v>
          </cell>
          <cell r="F490">
            <v>8677.06</v>
          </cell>
          <cell r="G490">
            <v>4461.3999999999996</v>
          </cell>
          <cell r="H490">
            <v>49</v>
          </cell>
          <cell r="I490">
            <v>14874.96</v>
          </cell>
          <cell r="J490">
            <v>8027.82</v>
          </cell>
          <cell r="K490">
            <v>46</v>
          </cell>
        </row>
        <row r="491">
          <cell r="A491" t="str">
            <v>104968</v>
          </cell>
          <cell r="B491" t="str">
            <v>TESCO EQUIPMENT &amp; SUPPLY CO</v>
          </cell>
          <cell r="C491" t="str">
            <v>ABILENE</v>
          </cell>
          <cell r="D491" t="str">
            <v>TX</v>
          </cell>
          <cell r="E491">
            <v>1749.87</v>
          </cell>
          <cell r="F491">
            <v>1351.7</v>
          </cell>
          <cell r="G491">
            <v>6545.3</v>
          </cell>
          <cell r="H491">
            <v>-384</v>
          </cell>
          <cell r="I491">
            <v>5316.98</v>
          </cell>
          <cell r="J491">
            <v>8624.7199999999993</v>
          </cell>
          <cell r="K491">
            <v>-62</v>
          </cell>
        </row>
        <row r="492">
          <cell r="A492" t="str">
            <v>866195</v>
          </cell>
          <cell r="B492" t="str">
            <v>TOPEKA PUMP CO</v>
          </cell>
          <cell r="C492" t="str">
            <v>TOPEKA</v>
          </cell>
          <cell r="D492" t="str">
            <v>KS</v>
          </cell>
          <cell r="E492">
            <v>0</v>
          </cell>
          <cell r="F492">
            <v>3260.4</v>
          </cell>
          <cell r="G492">
            <v>0</v>
          </cell>
          <cell r="H492">
            <v>100</v>
          </cell>
          <cell r="I492">
            <v>5589.26</v>
          </cell>
          <cell r="J492">
            <v>0</v>
          </cell>
          <cell r="K492">
            <v>100</v>
          </cell>
        </row>
        <row r="493">
          <cell r="A493" t="str">
            <v>866195</v>
          </cell>
          <cell r="B493" t="str">
            <v>TOPEKA PUMP CO</v>
          </cell>
          <cell r="C493" t="str">
            <v>TOPEKA</v>
          </cell>
          <cell r="D493" t="str">
            <v>KS</v>
          </cell>
          <cell r="E493">
            <v>0</v>
          </cell>
          <cell r="F493">
            <v>0</v>
          </cell>
          <cell r="G493">
            <v>203.48</v>
          </cell>
          <cell r="H493">
            <v>0</v>
          </cell>
          <cell r="I493">
            <v>0</v>
          </cell>
          <cell r="J493">
            <v>663.96</v>
          </cell>
          <cell r="K493">
            <v>0</v>
          </cell>
        </row>
        <row r="494">
          <cell r="A494" t="str">
            <v>104960</v>
          </cell>
          <cell r="B494" t="str">
            <v>T-PEC INC</v>
          </cell>
          <cell r="C494" t="str">
            <v>TUCSON</v>
          </cell>
          <cell r="D494" t="str">
            <v>AZ</v>
          </cell>
          <cell r="E494">
            <v>0</v>
          </cell>
          <cell r="F494">
            <v>0</v>
          </cell>
          <cell r="G494">
            <v>12683.12</v>
          </cell>
          <cell r="H494">
            <v>0</v>
          </cell>
          <cell r="I494">
            <v>0</v>
          </cell>
          <cell r="J494">
            <v>14843.3</v>
          </cell>
          <cell r="K494">
            <v>0</v>
          </cell>
        </row>
        <row r="495">
          <cell r="A495" t="str">
            <v>104960</v>
          </cell>
          <cell r="B495" t="str">
            <v>T-PEC INC</v>
          </cell>
          <cell r="C495" t="str">
            <v>TUCSON</v>
          </cell>
          <cell r="D495" t="str">
            <v>AZ</v>
          </cell>
          <cell r="E495">
            <v>283.8</v>
          </cell>
          <cell r="F495">
            <v>6217.38</v>
          </cell>
          <cell r="G495">
            <v>0</v>
          </cell>
          <cell r="H495">
            <v>100</v>
          </cell>
          <cell r="I495">
            <v>11144.88</v>
          </cell>
          <cell r="J495">
            <v>4123.0200000000004</v>
          </cell>
          <cell r="K495">
            <v>63</v>
          </cell>
        </row>
        <row r="496">
          <cell r="A496" t="str">
            <v>105673</v>
          </cell>
          <cell r="B496" t="str">
            <v>U.S. PETROLEUM EQUIPMENT</v>
          </cell>
          <cell r="C496" t="str">
            <v>KIMBERLY</v>
          </cell>
          <cell r="D496" t="str">
            <v>WI</v>
          </cell>
          <cell r="E496">
            <v>0</v>
          </cell>
          <cell r="F496">
            <v>3698.57</v>
          </cell>
          <cell r="G496">
            <v>5094</v>
          </cell>
          <cell r="H496">
            <v>-38</v>
          </cell>
          <cell r="I496">
            <v>6340.41</v>
          </cell>
          <cell r="J496">
            <v>10605.02</v>
          </cell>
          <cell r="K496">
            <v>-67</v>
          </cell>
        </row>
        <row r="497">
          <cell r="A497" t="str">
            <v>104984</v>
          </cell>
          <cell r="B497" t="str">
            <v>UNI-PUMP</v>
          </cell>
          <cell r="C497" t="str">
            <v>BUTLER</v>
          </cell>
          <cell r="D497" t="str">
            <v>WI</v>
          </cell>
          <cell r="E497">
            <v>0</v>
          </cell>
          <cell r="F497">
            <v>0</v>
          </cell>
          <cell r="G497">
            <v>41557.49</v>
          </cell>
          <cell r="H497">
            <v>0</v>
          </cell>
          <cell r="I497">
            <v>0</v>
          </cell>
          <cell r="J497">
            <v>48494.35</v>
          </cell>
          <cell r="K497">
            <v>0</v>
          </cell>
        </row>
        <row r="498">
          <cell r="A498" t="str">
            <v>104984</v>
          </cell>
          <cell r="B498" t="str">
            <v>UNI-PUMP</v>
          </cell>
          <cell r="C498" t="str">
            <v>BUTLER</v>
          </cell>
          <cell r="D498" t="str">
            <v>WI</v>
          </cell>
          <cell r="E498">
            <v>961</v>
          </cell>
          <cell r="F498">
            <v>15737.41</v>
          </cell>
          <cell r="G498">
            <v>0</v>
          </cell>
          <cell r="H498">
            <v>100</v>
          </cell>
          <cell r="I498">
            <v>28625.85</v>
          </cell>
          <cell r="J498">
            <v>27106.62</v>
          </cell>
          <cell r="K498">
            <v>5</v>
          </cell>
        </row>
        <row r="499">
          <cell r="A499" t="str">
            <v>105679</v>
          </cell>
          <cell r="B499" t="str">
            <v>UNITED ENVIRONMENTAL GROUP</v>
          </cell>
          <cell r="C499" t="str">
            <v>SEWICKLY</v>
          </cell>
          <cell r="D499" t="str">
            <v>PA</v>
          </cell>
          <cell r="E499">
            <v>0</v>
          </cell>
          <cell r="F499">
            <v>2689.36</v>
          </cell>
          <cell r="G499">
            <v>0</v>
          </cell>
          <cell r="H499">
            <v>100</v>
          </cell>
          <cell r="I499">
            <v>4610.33</v>
          </cell>
          <cell r="J499">
            <v>1809.1</v>
          </cell>
          <cell r="K499">
            <v>61</v>
          </cell>
        </row>
        <row r="500">
          <cell r="A500" t="str">
            <v>105679</v>
          </cell>
          <cell r="B500" t="str">
            <v>UNITED ENVIRONMENTAL GROUP</v>
          </cell>
          <cell r="C500" t="str">
            <v>SEWICKLY</v>
          </cell>
          <cell r="D500" t="str">
            <v>PA</v>
          </cell>
          <cell r="E500">
            <v>0</v>
          </cell>
          <cell r="F500">
            <v>0</v>
          </cell>
          <cell r="G500">
            <v>3551.04</v>
          </cell>
          <cell r="H500">
            <v>0</v>
          </cell>
          <cell r="I500">
            <v>0</v>
          </cell>
          <cell r="J500">
            <v>3551.04</v>
          </cell>
          <cell r="K500">
            <v>0</v>
          </cell>
        </row>
        <row r="501">
          <cell r="A501" t="str">
            <v>104987</v>
          </cell>
          <cell r="B501" t="str">
            <v>UNITED PETROLEUM EQUIPMENT</v>
          </cell>
          <cell r="C501" t="str">
            <v>BATTLE CREEK</v>
          </cell>
          <cell r="D501" t="str">
            <v>MI</v>
          </cell>
          <cell r="E501">
            <v>0</v>
          </cell>
          <cell r="F501">
            <v>0</v>
          </cell>
          <cell r="G501">
            <v>7637.93</v>
          </cell>
          <cell r="H501">
            <v>0</v>
          </cell>
          <cell r="I501">
            <v>0</v>
          </cell>
          <cell r="J501">
            <v>7762.93</v>
          </cell>
          <cell r="K501">
            <v>0</v>
          </cell>
        </row>
        <row r="502">
          <cell r="A502" t="str">
            <v>104987</v>
          </cell>
          <cell r="B502" t="str">
            <v>UNITED PETROLEUM EQUIPMENT</v>
          </cell>
          <cell r="C502" t="str">
            <v>BATTLE CREEK</v>
          </cell>
          <cell r="D502" t="str">
            <v>MI</v>
          </cell>
          <cell r="E502">
            <v>0</v>
          </cell>
          <cell r="F502">
            <v>9069.23</v>
          </cell>
          <cell r="G502">
            <v>0</v>
          </cell>
          <cell r="H502">
            <v>100</v>
          </cell>
          <cell r="I502">
            <v>15547.25</v>
          </cell>
          <cell r="J502">
            <v>3824.01</v>
          </cell>
          <cell r="K502">
            <v>75</v>
          </cell>
        </row>
        <row r="503">
          <cell r="A503" t="str">
            <v>104988</v>
          </cell>
          <cell r="B503" t="str">
            <v>UNITED PETROLEUM SERVICE</v>
          </cell>
          <cell r="C503" t="str">
            <v>SAINT LOUIS</v>
          </cell>
          <cell r="D503" t="str">
            <v>MO</v>
          </cell>
          <cell r="E503">
            <v>0</v>
          </cell>
          <cell r="F503">
            <v>0</v>
          </cell>
          <cell r="G503">
            <v>8339.06</v>
          </cell>
          <cell r="H503">
            <v>0</v>
          </cell>
          <cell r="I503">
            <v>0</v>
          </cell>
          <cell r="J503">
            <v>10176.1</v>
          </cell>
          <cell r="K503">
            <v>0</v>
          </cell>
        </row>
        <row r="504">
          <cell r="A504" t="str">
            <v>104988</v>
          </cell>
          <cell r="B504" t="str">
            <v>UNITED PETROLEUM SERVICE</v>
          </cell>
          <cell r="C504" t="str">
            <v>SAINT LOUIS</v>
          </cell>
          <cell r="D504" t="str">
            <v>MO</v>
          </cell>
          <cell r="E504">
            <v>4661.08</v>
          </cell>
          <cell r="F504">
            <v>9527.92</v>
          </cell>
          <cell r="G504">
            <v>0</v>
          </cell>
          <cell r="H504">
            <v>100</v>
          </cell>
          <cell r="I504">
            <v>24324</v>
          </cell>
          <cell r="J504">
            <v>6284.47</v>
          </cell>
          <cell r="K504">
            <v>74</v>
          </cell>
        </row>
        <row r="505">
          <cell r="A505" t="str">
            <v>104986</v>
          </cell>
          <cell r="B505" t="str">
            <v>UNITED PUMP &amp; CONTROLS</v>
          </cell>
          <cell r="C505" t="str">
            <v>CHATTANOOGA</v>
          </cell>
          <cell r="D505" t="str">
            <v>TN</v>
          </cell>
          <cell r="E505">
            <v>0</v>
          </cell>
          <cell r="F505">
            <v>0</v>
          </cell>
          <cell r="G505">
            <v>7685.4</v>
          </cell>
          <cell r="H505">
            <v>0</v>
          </cell>
          <cell r="I505">
            <v>0</v>
          </cell>
          <cell r="J505">
            <v>7966.66</v>
          </cell>
          <cell r="K505">
            <v>0</v>
          </cell>
        </row>
        <row r="506">
          <cell r="A506" t="str">
            <v>104986</v>
          </cell>
          <cell r="B506" t="str">
            <v>UNITED PUMP &amp; CONTROLS</v>
          </cell>
          <cell r="C506" t="str">
            <v>CHATTANOOGA</v>
          </cell>
          <cell r="D506" t="str">
            <v>TN</v>
          </cell>
          <cell r="E506">
            <v>0</v>
          </cell>
          <cell r="F506">
            <v>3775.62</v>
          </cell>
          <cell r="G506">
            <v>0</v>
          </cell>
          <cell r="H506">
            <v>100</v>
          </cell>
          <cell r="I506">
            <v>6472.49</v>
          </cell>
          <cell r="J506">
            <v>4956.7</v>
          </cell>
          <cell r="K506">
            <v>23</v>
          </cell>
        </row>
        <row r="507">
          <cell r="A507" t="str">
            <v>105688</v>
          </cell>
          <cell r="B507" t="str">
            <v>VALLEY PETROLEUM EQUIPMENT</v>
          </cell>
          <cell r="C507" t="str">
            <v>GRAND FORKS</v>
          </cell>
          <cell r="D507" t="str">
            <v>ND</v>
          </cell>
          <cell r="E507">
            <v>0</v>
          </cell>
          <cell r="F507">
            <v>0</v>
          </cell>
          <cell r="G507">
            <v>0</v>
          </cell>
          <cell r="H507">
            <v>0</v>
          </cell>
          <cell r="I507">
            <v>0</v>
          </cell>
          <cell r="J507">
            <v>308.27</v>
          </cell>
          <cell r="K507">
            <v>0</v>
          </cell>
        </row>
        <row r="508">
          <cell r="A508" t="str">
            <v>105688</v>
          </cell>
          <cell r="B508" t="str">
            <v>VALLEY PETROLEUM EQUIPMENT</v>
          </cell>
          <cell r="C508" t="str">
            <v>GRAND FORKS</v>
          </cell>
          <cell r="D508" t="str">
            <v>ND</v>
          </cell>
          <cell r="E508">
            <v>0</v>
          </cell>
          <cell r="F508">
            <v>0</v>
          </cell>
          <cell r="G508">
            <v>1185.52</v>
          </cell>
          <cell r="H508">
            <v>0</v>
          </cell>
          <cell r="I508">
            <v>0</v>
          </cell>
          <cell r="J508">
            <v>1185.52</v>
          </cell>
          <cell r="K508">
            <v>0</v>
          </cell>
        </row>
        <row r="509">
          <cell r="A509" t="str">
            <v>104992</v>
          </cell>
          <cell r="B509" t="str">
            <v>VAUGHN PUMP SERVICE</v>
          </cell>
          <cell r="C509" t="str">
            <v>STEPHENVILLE</v>
          </cell>
          <cell r="D509" t="str">
            <v>TX</v>
          </cell>
          <cell r="E509">
            <v>0</v>
          </cell>
          <cell r="F509">
            <v>1222.94</v>
          </cell>
          <cell r="G509">
            <v>2786.82</v>
          </cell>
          <cell r="H509">
            <v>-128</v>
          </cell>
          <cell r="I509">
            <v>2096.4699999999998</v>
          </cell>
          <cell r="J509">
            <v>4228.12</v>
          </cell>
          <cell r="K509">
            <v>-102</v>
          </cell>
        </row>
        <row r="510">
          <cell r="A510" t="str">
            <v>104996</v>
          </cell>
          <cell r="B510" t="str">
            <v>VISTA SYSTEMS, INC.</v>
          </cell>
          <cell r="C510" t="str">
            <v>HURON</v>
          </cell>
          <cell r="D510" t="str">
            <v>OH</v>
          </cell>
          <cell r="E510">
            <v>0</v>
          </cell>
          <cell r="F510">
            <v>0</v>
          </cell>
          <cell r="G510">
            <v>7025.64</v>
          </cell>
          <cell r="H510">
            <v>0</v>
          </cell>
          <cell r="I510">
            <v>0</v>
          </cell>
          <cell r="J510">
            <v>7437.24</v>
          </cell>
          <cell r="K510">
            <v>0</v>
          </cell>
        </row>
        <row r="511">
          <cell r="A511" t="str">
            <v>104996</v>
          </cell>
          <cell r="B511" t="str">
            <v>VISTA SYSTEMS, INC.</v>
          </cell>
          <cell r="C511" t="str">
            <v>HURON</v>
          </cell>
          <cell r="D511" t="str">
            <v>OH</v>
          </cell>
          <cell r="E511">
            <v>0</v>
          </cell>
          <cell r="F511">
            <v>5568.18</v>
          </cell>
          <cell r="G511">
            <v>0</v>
          </cell>
          <cell r="H511">
            <v>100</v>
          </cell>
          <cell r="I511">
            <v>9545.4500000000007</v>
          </cell>
          <cell r="J511">
            <v>2800.84</v>
          </cell>
          <cell r="K511">
            <v>71</v>
          </cell>
        </row>
        <row r="512">
          <cell r="A512" t="str">
            <v>104997</v>
          </cell>
          <cell r="B512" t="str">
            <v>WALT'S PETROLEUM SERVICE, IN</v>
          </cell>
          <cell r="C512" t="str">
            <v>SCHOFIELD</v>
          </cell>
          <cell r="D512" t="str">
            <v>WI</v>
          </cell>
          <cell r="E512">
            <v>0</v>
          </cell>
          <cell r="F512">
            <v>0</v>
          </cell>
          <cell r="G512">
            <v>1468.48</v>
          </cell>
          <cell r="H512">
            <v>0</v>
          </cell>
          <cell r="I512">
            <v>0</v>
          </cell>
          <cell r="J512">
            <v>1756.16</v>
          </cell>
          <cell r="K512">
            <v>0</v>
          </cell>
        </row>
        <row r="513">
          <cell r="A513" t="str">
            <v>104997</v>
          </cell>
          <cell r="B513" t="str">
            <v>WALT'S PETROLEUM SERVICE, IN</v>
          </cell>
          <cell r="C513" t="str">
            <v>SCHOFIELD</v>
          </cell>
          <cell r="D513" t="str">
            <v>WI</v>
          </cell>
          <cell r="E513">
            <v>1000.18</v>
          </cell>
          <cell r="F513">
            <v>529.19000000000005</v>
          </cell>
          <cell r="G513">
            <v>0</v>
          </cell>
          <cell r="H513">
            <v>100</v>
          </cell>
          <cell r="I513">
            <v>2621.78</v>
          </cell>
          <cell r="J513">
            <v>1450.32</v>
          </cell>
          <cell r="K513">
            <v>45</v>
          </cell>
        </row>
        <row r="514">
          <cell r="A514" t="str">
            <v>105697</v>
          </cell>
          <cell r="B514" t="str">
            <v>WAYNE-VAUGHN EQUIPMENT CO</v>
          </cell>
          <cell r="C514" t="str">
            <v>FORT WAYNE</v>
          </cell>
          <cell r="D514" t="str">
            <v>IN</v>
          </cell>
          <cell r="E514">
            <v>0</v>
          </cell>
          <cell r="F514">
            <v>0</v>
          </cell>
          <cell r="G514">
            <v>449.65</v>
          </cell>
          <cell r="H514">
            <v>0</v>
          </cell>
          <cell r="I514">
            <v>0</v>
          </cell>
          <cell r="J514">
            <v>449.65</v>
          </cell>
          <cell r="K514">
            <v>0</v>
          </cell>
        </row>
        <row r="515">
          <cell r="A515" t="str">
            <v>105697</v>
          </cell>
          <cell r="B515" t="str">
            <v>WAYNE-VAUGHN EQUIPMENT CO</v>
          </cell>
          <cell r="C515" t="str">
            <v>FORT WAYNE</v>
          </cell>
          <cell r="D515" t="str">
            <v>IN</v>
          </cell>
          <cell r="E515">
            <v>0</v>
          </cell>
          <cell r="F515">
            <v>0</v>
          </cell>
          <cell r="G515">
            <v>0</v>
          </cell>
          <cell r="H515">
            <v>0</v>
          </cell>
          <cell r="I515">
            <v>0</v>
          </cell>
          <cell r="J515">
            <v>523.02</v>
          </cell>
          <cell r="K515">
            <v>0</v>
          </cell>
        </row>
        <row r="516">
          <cell r="A516" t="str">
            <v>105701</v>
          </cell>
          <cell r="B516" t="str">
            <v>WEST TEXAS PUMP</v>
          </cell>
          <cell r="C516" t="str">
            <v>PLAINVIEW</v>
          </cell>
          <cell r="D516" t="str">
            <v>TX</v>
          </cell>
          <cell r="E516">
            <v>0</v>
          </cell>
          <cell r="F516">
            <v>990.04</v>
          </cell>
          <cell r="G516">
            <v>0</v>
          </cell>
          <cell r="H516">
            <v>100</v>
          </cell>
          <cell r="I516">
            <v>1697.21</v>
          </cell>
          <cell r="J516">
            <v>0</v>
          </cell>
          <cell r="K516">
            <v>100</v>
          </cell>
        </row>
        <row r="517">
          <cell r="A517" t="str">
            <v>105004</v>
          </cell>
          <cell r="B517" t="str">
            <v>WEST TEXAS SERVICE STATION E</v>
          </cell>
          <cell r="C517" t="str">
            <v>ABILENE</v>
          </cell>
          <cell r="D517" t="str">
            <v>TX</v>
          </cell>
          <cell r="E517">
            <v>681.8</v>
          </cell>
          <cell r="F517">
            <v>7843.73</v>
          </cell>
          <cell r="G517">
            <v>0</v>
          </cell>
          <cell r="H517">
            <v>100</v>
          </cell>
          <cell r="I517">
            <v>14615.19</v>
          </cell>
          <cell r="J517">
            <v>5616.66</v>
          </cell>
          <cell r="K517">
            <v>62</v>
          </cell>
        </row>
        <row r="518">
          <cell r="A518" t="str">
            <v>105004</v>
          </cell>
          <cell r="B518" t="str">
            <v>WEST TEXAS SERVICE STATION E</v>
          </cell>
          <cell r="C518" t="str">
            <v>ABILENE</v>
          </cell>
          <cell r="D518" t="str">
            <v>TX</v>
          </cell>
          <cell r="E518">
            <v>0</v>
          </cell>
          <cell r="F518">
            <v>0</v>
          </cell>
          <cell r="G518">
            <v>4684.54</v>
          </cell>
          <cell r="H518">
            <v>0</v>
          </cell>
          <cell r="I518">
            <v>0</v>
          </cell>
          <cell r="J518">
            <v>4876.84</v>
          </cell>
          <cell r="K518">
            <v>0</v>
          </cell>
        </row>
        <row r="519">
          <cell r="A519" t="str">
            <v>105704</v>
          </cell>
          <cell r="B519" t="str">
            <v>WESTERN PETROLEUM EQUIPMENT</v>
          </cell>
          <cell r="C519" t="str">
            <v>SEATTLE</v>
          </cell>
          <cell r="D519" t="str">
            <v>WA</v>
          </cell>
          <cell r="E519">
            <v>0</v>
          </cell>
          <cell r="F519">
            <v>0</v>
          </cell>
          <cell r="G519">
            <v>0</v>
          </cell>
          <cell r="H519">
            <v>0</v>
          </cell>
          <cell r="I519">
            <v>0</v>
          </cell>
          <cell r="J519">
            <v>686</v>
          </cell>
          <cell r="K519">
            <v>0</v>
          </cell>
        </row>
        <row r="520">
          <cell r="A520" t="str">
            <v>105704</v>
          </cell>
          <cell r="B520" t="str">
            <v>WESTERN PETROLEUM EQUIPMENT</v>
          </cell>
          <cell r="C520" t="str">
            <v>SEATTLE</v>
          </cell>
          <cell r="D520" t="str">
            <v>WA</v>
          </cell>
          <cell r="E520">
            <v>0</v>
          </cell>
          <cell r="F520">
            <v>0</v>
          </cell>
          <cell r="G520">
            <v>756</v>
          </cell>
          <cell r="H520">
            <v>0</v>
          </cell>
          <cell r="I520">
            <v>0</v>
          </cell>
          <cell r="J520">
            <v>3253.6</v>
          </cell>
          <cell r="K520">
            <v>0</v>
          </cell>
        </row>
        <row r="521">
          <cell r="A521" t="str">
            <v>105003</v>
          </cell>
          <cell r="B521" t="str">
            <v>WES-TEX PUMP SERVICE, INC.</v>
          </cell>
          <cell r="C521" t="str">
            <v>MIDLAND</v>
          </cell>
          <cell r="D521" t="str">
            <v>TX</v>
          </cell>
          <cell r="E521">
            <v>4345.2</v>
          </cell>
          <cell r="F521">
            <v>5611.06</v>
          </cell>
          <cell r="G521">
            <v>6375.1</v>
          </cell>
          <cell r="H521">
            <v>-14</v>
          </cell>
          <cell r="I521">
            <v>17067.87</v>
          </cell>
          <cell r="J521">
            <v>12220.32</v>
          </cell>
          <cell r="K521">
            <v>28</v>
          </cell>
        </row>
        <row r="522">
          <cell r="A522" t="str">
            <v>105007</v>
          </cell>
          <cell r="B522" t="str">
            <v>WESTHUSING'S, INC.</v>
          </cell>
          <cell r="C522" t="str">
            <v>STOCKTON</v>
          </cell>
          <cell r="D522" t="str">
            <v>KS</v>
          </cell>
          <cell r="E522">
            <v>0</v>
          </cell>
          <cell r="F522">
            <v>0</v>
          </cell>
          <cell r="G522">
            <v>4272.22</v>
          </cell>
          <cell r="H522">
            <v>0</v>
          </cell>
          <cell r="I522">
            <v>0</v>
          </cell>
          <cell r="J522">
            <v>4272.22</v>
          </cell>
          <cell r="K522">
            <v>0</v>
          </cell>
        </row>
        <row r="523">
          <cell r="A523" t="str">
            <v>105007</v>
          </cell>
          <cell r="B523" t="str">
            <v>WESTHUSING'S, INC.</v>
          </cell>
          <cell r="C523" t="str">
            <v>STOCKTON</v>
          </cell>
          <cell r="D523" t="str">
            <v>KS</v>
          </cell>
          <cell r="E523">
            <v>1954.82</v>
          </cell>
          <cell r="F523">
            <v>3882.2</v>
          </cell>
          <cell r="G523">
            <v>0</v>
          </cell>
          <cell r="H523">
            <v>100</v>
          </cell>
          <cell r="I523">
            <v>10006.32</v>
          </cell>
          <cell r="J523">
            <v>504.24</v>
          </cell>
          <cell r="K523">
            <v>95</v>
          </cell>
        </row>
        <row r="524">
          <cell r="A524" t="str">
            <v>105008</v>
          </cell>
          <cell r="B524" t="str">
            <v>WESTSIDE EQUIPMENT INST</v>
          </cell>
          <cell r="C524" t="str">
            <v>MEDINA</v>
          </cell>
          <cell r="D524" t="str">
            <v>MN</v>
          </cell>
          <cell r="E524">
            <v>1047.7</v>
          </cell>
          <cell r="F524">
            <v>5212.7700000000004</v>
          </cell>
          <cell r="G524">
            <v>0</v>
          </cell>
          <cell r="H524">
            <v>100</v>
          </cell>
          <cell r="I524">
            <v>10732.23</v>
          </cell>
          <cell r="J524">
            <v>10915.02</v>
          </cell>
          <cell r="K524">
            <v>-2</v>
          </cell>
        </row>
        <row r="525">
          <cell r="A525" t="str">
            <v>105008</v>
          </cell>
          <cell r="B525" t="str">
            <v>WESTSIDE EQUIPMENT INST</v>
          </cell>
          <cell r="C525" t="str">
            <v>MEDINA</v>
          </cell>
          <cell r="D525" t="str">
            <v>MN</v>
          </cell>
          <cell r="E525">
            <v>0</v>
          </cell>
          <cell r="F525">
            <v>0</v>
          </cell>
          <cell r="G525">
            <v>10474.32</v>
          </cell>
          <cell r="H525">
            <v>0</v>
          </cell>
          <cell r="I525">
            <v>0</v>
          </cell>
          <cell r="J525">
            <v>14078.1</v>
          </cell>
          <cell r="K525">
            <v>0</v>
          </cell>
        </row>
        <row r="526">
          <cell r="A526" t="str">
            <v>105010</v>
          </cell>
          <cell r="B526" t="str">
            <v>WHITE-TUCKER COMPANY</v>
          </cell>
          <cell r="C526" t="str">
            <v>HOUSTON</v>
          </cell>
          <cell r="D526" t="str">
            <v>TX</v>
          </cell>
          <cell r="E526">
            <v>7926.92</v>
          </cell>
          <cell r="F526">
            <v>127339.87</v>
          </cell>
          <cell r="G526">
            <v>170674.23</v>
          </cell>
          <cell r="H526">
            <v>-34</v>
          </cell>
          <cell r="I526">
            <v>231885.93</v>
          </cell>
          <cell r="J526">
            <v>305199.90000000002</v>
          </cell>
          <cell r="K526">
            <v>-32</v>
          </cell>
        </row>
        <row r="527">
          <cell r="A527" t="str">
            <v>105012</v>
          </cell>
          <cell r="B527" t="str">
            <v>WILDCO MFG. CORP</v>
          </cell>
          <cell r="C527" t="str">
            <v>GILFORD</v>
          </cell>
          <cell r="D527" t="str">
            <v>NH</v>
          </cell>
          <cell r="E527">
            <v>4765.82</v>
          </cell>
          <cell r="F527">
            <v>40452.57</v>
          </cell>
          <cell r="G527">
            <v>0</v>
          </cell>
          <cell r="H527">
            <v>100</v>
          </cell>
          <cell r="I527">
            <v>77517.240000000005</v>
          </cell>
          <cell r="J527">
            <v>50645.96</v>
          </cell>
          <cell r="K527">
            <v>35</v>
          </cell>
        </row>
        <row r="528">
          <cell r="A528" t="str">
            <v>105012</v>
          </cell>
          <cell r="B528" t="str">
            <v>WILDCO MFG. CORP</v>
          </cell>
          <cell r="C528" t="str">
            <v>GILFORD</v>
          </cell>
          <cell r="D528" t="str">
            <v>NH</v>
          </cell>
          <cell r="E528">
            <v>0</v>
          </cell>
          <cell r="F528">
            <v>0</v>
          </cell>
          <cell r="G528">
            <v>44431.38</v>
          </cell>
          <cell r="H528">
            <v>0</v>
          </cell>
          <cell r="I528">
            <v>0</v>
          </cell>
          <cell r="J528">
            <v>66064.56</v>
          </cell>
          <cell r="K528">
            <v>0</v>
          </cell>
        </row>
        <row r="529">
          <cell r="A529" t="str">
            <v>105017</v>
          </cell>
          <cell r="B529" t="str">
            <v>WIREGRASS PETROLEUM SERVICE</v>
          </cell>
          <cell r="C529" t="str">
            <v>DOTHAN</v>
          </cell>
          <cell r="D529" t="str">
            <v>AL</v>
          </cell>
          <cell r="E529">
            <v>0</v>
          </cell>
          <cell r="F529">
            <v>0</v>
          </cell>
          <cell r="G529">
            <v>7256.13</v>
          </cell>
          <cell r="H529">
            <v>0</v>
          </cell>
          <cell r="I529">
            <v>0</v>
          </cell>
          <cell r="J529">
            <v>7256.13</v>
          </cell>
          <cell r="K529">
            <v>0</v>
          </cell>
        </row>
        <row r="530">
          <cell r="A530" t="str">
            <v>105017</v>
          </cell>
          <cell r="B530" t="str">
            <v>WIREGRASS PETROLEUM SERVICE</v>
          </cell>
          <cell r="C530" t="str">
            <v>DOTHAN</v>
          </cell>
          <cell r="D530" t="str">
            <v>AL</v>
          </cell>
          <cell r="E530">
            <v>1222.2</v>
          </cell>
          <cell r="F530">
            <v>4167.55</v>
          </cell>
          <cell r="G530">
            <v>0</v>
          </cell>
          <cell r="H530">
            <v>100</v>
          </cell>
          <cell r="I530">
            <v>9239.57</v>
          </cell>
          <cell r="J530">
            <v>4315.62</v>
          </cell>
          <cell r="K530">
            <v>53</v>
          </cell>
        </row>
        <row r="531">
          <cell r="A531" t="str">
            <v>978710</v>
          </cell>
          <cell r="B531" t="str">
            <v>WOODRUFF EQUIPMENT INC</v>
          </cell>
          <cell r="C531" t="str">
            <v>ORLANDO</v>
          </cell>
          <cell r="D531" t="str">
            <v>FL</v>
          </cell>
          <cell r="E531">
            <v>0</v>
          </cell>
          <cell r="F531">
            <v>0</v>
          </cell>
          <cell r="G531">
            <v>0</v>
          </cell>
          <cell r="H531">
            <v>0</v>
          </cell>
          <cell r="I531">
            <v>0</v>
          </cell>
          <cell r="J531">
            <v>0</v>
          </cell>
          <cell r="K531">
            <v>0</v>
          </cell>
        </row>
      </sheetData>
      <sheetData sheetId="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C"/>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1p&amp;l"/>
      <sheetName val="Forecast"/>
      <sheetName val="Actuals YTD-Mth"/>
      <sheetName val="Actuals by Mth"/>
      <sheetName val="PLan YTD-Mth"/>
      <sheetName val="Plan by Mth"/>
    </sheetNames>
    <sheetDataSet>
      <sheetData sheetId="0" refreshError="1"/>
      <sheetData sheetId="1" refreshError="1">
        <row r="8">
          <cell r="B8">
            <v>36892</v>
          </cell>
          <cell r="C8">
            <v>36923</v>
          </cell>
          <cell r="D8">
            <v>36951</v>
          </cell>
          <cell r="E8">
            <v>36982</v>
          </cell>
          <cell r="F8">
            <v>37012</v>
          </cell>
          <cell r="G8">
            <v>37043</v>
          </cell>
          <cell r="H8">
            <v>37073</v>
          </cell>
          <cell r="I8">
            <v>37104</v>
          </cell>
          <cell r="J8">
            <v>37135</v>
          </cell>
          <cell r="K8">
            <v>37165</v>
          </cell>
          <cell r="L8">
            <v>37196</v>
          </cell>
          <cell r="M8">
            <v>37226</v>
          </cell>
          <cell r="N8" t="str">
            <v>YTD</v>
          </cell>
        </row>
        <row r="10">
          <cell r="A10" t="str">
            <v>Environmental</v>
          </cell>
          <cell r="B10">
            <v>8861</v>
          </cell>
          <cell r="C10">
            <v>5947</v>
          </cell>
          <cell r="D10">
            <v>7548</v>
          </cell>
          <cell r="E10">
            <v>5810</v>
          </cell>
          <cell r="F10">
            <v>6915</v>
          </cell>
          <cell r="G10">
            <v>9259</v>
          </cell>
          <cell r="H10">
            <v>5971</v>
          </cell>
          <cell r="I10">
            <v>6483</v>
          </cell>
          <cell r="J10">
            <v>8165</v>
          </cell>
          <cell r="K10">
            <v>6728</v>
          </cell>
          <cell r="N10">
            <v>8861</v>
          </cell>
        </row>
        <row r="11">
          <cell r="A11" t="str">
            <v>Mechanical</v>
          </cell>
          <cell r="B11">
            <v>1500</v>
          </cell>
          <cell r="C11">
            <v>1400</v>
          </cell>
          <cell r="D11">
            <v>1500</v>
          </cell>
          <cell r="E11">
            <v>1668</v>
          </cell>
          <cell r="F11">
            <v>1207</v>
          </cell>
          <cell r="G11">
            <v>1686</v>
          </cell>
          <cell r="H11">
            <v>1649</v>
          </cell>
          <cell r="I11">
            <v>1032</v>
          </cell>
          <cell r="J11">
            <v>1804</v>
          </cell>
          <cell r="K11">
            <v>1504</v>
          </cell>
          <cell r="N11">
            <v>1500</v>
          </cell>
        </row>
        <row r="12">
          <cell r="A12" t="str">
            <v>Adjustments</v>
          </cell>
          <cell r="B12">
            <v>-556</v>
          </cell>
          <cell r="C12">
            <v>-146</v>
          </cell>
          <cell r="D12">
            <v>-207</v>
          </cell>
          <cell r="E12">
            <v>-149</v>
          </cell>
          <cell r="F12">
            <v>-159</v>
          </cell>
          <cell r="G12">
            <v>-190</v>
          </cell>
          <cell r="H12">
            <v>-150</v>
          </cell>
          <cell r="I12">
            <v>-180</v>
          </cell>
          <cell r="J12">
            <v>-223</v>
          </cell>
          <cell r="K12">
            <v>-182</v>
          </cell>
          <cell r="N12">
            <v>-556</v>
          </cell>
        </row>
        <row r="14">
          <cell r="A14" t="str">
            <v>Total Sales</v>
          </cell>
          <cell r="B14">
            <v>9805</v>
          </cell>
          <cell r="C14">
            <v>0</v>
          </cell>
          <cell r="D14">
            <v>0</v>
          </cell>
          <cell r="E14">
            <v>0</v>
          </cell>
          <cell r="F14">
            <v>0</v>
          </cell>
          <cell r="G14">
            <v>0</v>
          </cell>
          <cell r="H14">
            <v>0</v>
          </cell>
          <cell r="I14">
            <v>0</v>
          </cell>
          <cell r="J14">
            <v>0</v>
          </cell>
          <cell r="K14">
            <v>0</v>
          </cell>
          <cell r="L14">
            <v>0</v>
          </cell>
          <cell r="M14">
            <v>0</v>
          </cell>
          <cell r="N14">
            <v>9805</v>
          </cell>
        </row>
        <row r="16">
          <cell r="A16" t="str">
            <v>Standard Cost</v>
          </cell>
        </row>
        <row r="17">
          <cell r="A17" t="str">
            <v xml:space="preserve">  Material</v>
          </cell>
          <cell r="B17">
            <v>2410</v>
          </cell>
          <cell r="C17">
            <v>1033</v>
          </cell>
          <cell r="D17">
            <v>1517</v>
          </cell>
          <cell r="E17">
            <v>1368</v>
          </cell>
          <cell r="F17">
            <v>1535</v>
          </cell>
          <cell r="G17">
            <v>2424</v>
          </cell>
          <cell r="H17">
            <v>1219</v>
          </cell>
          <cell r="I17">
            <v>1388</v>
          </cell>
          <cell r="J17">
            <v>1765</v>
          </cell>
          <cell r="K17">
            <v>1466</v>
          </cell>
          <cell r="N17">
            <v>2410</v>
          </cell>
        </row>
        <row r="18">
          <cell r="A18" t="str">
            <v xml:space="preserve">  Labor</v>
          </cell>
          <cell r="B18">
            <v>169</v>
          </cell>
          <cell r="C18">
            <v>163</v>
          </cell>
          <cell r="D18">
            <v>213</v>
          </cell>
          <cell r="E18">
            <v>153</v>
          </cell>
          <cell r="F18">
            <v>154</v>
          </cell>
          <cell r="G18">
            <v>186</v>
          </cell>
          <cell r="H18">
            <v>157</v>
          </cell>
          <cell r="I18">
            <v>159</v>
          </cell>
          <cell r="J18">
            <v>221</v>
          </cell>
          <cell r="K18">
            <v>175</v>
          </cell>
          <cell r="N18">
            <v>169</v>
          </cell>
        </row>
        <row r="19">
          <cell r="A19" t="str">
            <v xml:space="preserve">  Overhead</v>
          </cell>
          <cell r="B19">
            <v>322</v>
          </cell>
          <cell r="C19">
            <v>310</v>
          </cell>
          <cell r="D19">
            <v>366</v>
          </cell>
          <cell r="E19">
            <v>295</v>
          </cell>
          <cell r="F19">
            <v>297</v>
          </cell>
          <cell r="G19">
            <v>340</v>
          </cell>
          <cell r="H19">
            <v>287</v>
          </cell>
          <cell r="I19">
            <v>291</v>
          </cell>
          <cell r="J19">
            <v>404</v>
          </cell>
          <cell r="K19">
            <v>321</v>
          </cell>
          <cell r="N19">
            <v>322</v>
          </cell>
        </row>
        <row r="21">
          <cell r="A21" t="str">
            <v>Total Standard Cost</v>
          </cell>
          <cell r="B21">
            <v>2901</v>
          </cell>
          <cell r="C21">
            <v>0</v>
          </cell>
          <cell r="D21">
            <v>0</v>
          </cell>
          <cell r="E21">
            <v>0</v>
          </cell>
          <cell r="F21">
            <v>0</v>
          </cell>
          <cell r="G21">
            <v>0</v>
          </cell>
          <cell r="H21">
            <v>0</v>
          </cell>
          <cell r="I21">
            <v>0</v>
          </cell>
          <cell r="J21">
            <v>0</v>
          </cell>
          <cell r="K21">
            <v>0</v>
          </cell>
          <cell r="L21">
            <v>0</v>
          </cell>
          <cell r="M21">
            <v>0</v>
          </cell>
          <cell r="N21">
            <v>2901</v>
          </cell>
        </row>
        <row r="23">
          <cell r="A23" t="str">
            <v>Standard Margin $</v>
          </cell>
          <cell r="B23">
            <v>7460</v>
          </cell>
          <cell r="C23">
            <v>0</v>
          </cell>
          <cell r="D23">
            <v>0</v>
          </cell>
          <cell r="E23">
            <v>0</v>
          </cell>
          <cell r="F23">
            <v>0</v>
          </cell>
          <cell r="G23">
            <v>0</v>
          </cell>
          <cell r="H23">
            <v>0</v>
          </cell>
          <cell r="I23">
            <v>0</v>
          </cell>
          <cell r="J23">
            <v>0</v>
          </cell>
          <cell r="K23">
            <v>0</v>
          </cell>
          <cell r="L23">
            <v>0</v>
          </cell>
          <cell r="M23">
            <v>0</v>
          </cell>
          <cell r="N23">
            <v>7460</v>
          </cell>
        </row>
        <row r="25">
          <cell r="A25" t="str">
            <v>Standard Margin %</v>
          </cell>
          <cell r="B25">
            <v>0.7200077212624264</v>
          </cell>
          <cell r="C25" t="e">
            <v>#DIV/0!</v>
          </cell>
          <cell r="D25" t="e">
            <v>#DIV/0!</v>
          </cell>
          <cell r="E25" t="e">
            <v>#DIV/0!</v>
          </cell>
          <cell r="F25" t="e">
            <v>#DIV/0!</v>
          </cell>
          <cell r="G25" t="e">
            <v>#DIV/0!</v>
          </cell>
          <cell r="H25" t="e">
            <v>#DIV/0!</v>
          </cell>
          <cell r="I25" t="e">
            <v>#DIV/0!</v>
          </cell>
          <cell r="J25" t="e">
            <v>#DIV/0!</v>
          </cell>
          <cell r="K25" t="e">
            <v>#DIV/0!</v>
          </cell>
          <cell r="L25" t="e">
            <v>#DIV/0!</v>
          </cell>
          <cell r="M25" t="e">
            <v>#DIV/0!</v>
          </cell>
          <cell r="N25">
            <v>0.7200077212624264</v>
          </cell>
        </row>
        <row r="27">
          <cell r="A27" t="str">
            <v>Other Costs:</v>
          </cell>
        </row>
        <row r="28">
          <cell r="A28" t="str">
            <v xml:space="preserve">  Unabsorbed O/Head</v>
          </cell>
          <cell r="N28">
            <v>0</v>
          </cell>
        </row>
        <row r="29">
          <cell r="A29" t="str">
            <v xml:space="preserve">  Fixed Mfg.</v>
          </cell>
          <cell r="B29">
            <v>731</v>
          </cell>
          <cell r="C29">
            <v>732</v>
          </cell>
          <cell r="D29">
            <v>801</v>
          </cell>
          <cell r="E29">
            <v>718</v>
          </cell>
          <cell r="F29">
            <v>708</v>
          </cell>
          <cell r="G29">
            <v>748</v>
          </cell>
          <cell r="H29">
            <v>715</v>
          </cell>
          <cell r="I29">
            <v>725</v>
          </cell>
          <cell r="J29">
            <v>780</v>
          </cell>
          <cell r="K29">
            <v>709</v>
          </cell>
          <cell r="N29">
            <v>731</v>
          </cell>
        </row>
        <row r="30">
          <cell r="A30" t="str">
            <v xml:space="preserve">  Warranty Expense</v>
          </cell>
          <cell r="B30">
            <v>77</v>
          </cell>
          <cell r="C30">
            <v>77</v>
          </cell>
          <cell r="D30">
            <v>96</v>
          </cell>
          <cell r="E30">
            <v>62</v>
          </cell>
          <cell r="F30">
            <v>62</v>
          </cell>
          <cell r="G30">
            <v>77</v>
          </cell>
          <cell r="H30">
            <v>55</v>
          </cell>
          <cell r="I30">
            <v>55</v>
          </cell>
          <cell r="J30">
            <v>69</v>
          </cell>
          <cell r="K30">
            <v>49</v>
          </cell>
          <cell r="N30">
            <v>77</v>
          </cell>
        </row>
        <row r="31">
          <cell r="A31" t="str">
            <v xml:space="preserve">  Service</v>
          </cell>
          <cell r="B31">
            <v>92</v>
          </cell>
          <cell r="C31">
            <v>105</v>
          </cell>
          <cell r="D31">
            <v>98</v>
          </cell>
          <cell r="E31">
            <v>81</v>
          </cell>
          <cell r="F31">
            <v>97</v>
          </cell>
          <cell r="G31">
            <v>103</v>
          </cell>
          <cell r="H31">
            <v>97</v>
          </cell>
          <cell r="I31">
            <v>98</v>
          </cell>
          <cell r="J31">
            <v>103</v>
          </cell>
          <cell r="K31">
            <v>104</v>
          </cell>
          <cell r="N31">
            <v>92</v>
          </cell>
        </row>
        <row r="33">
          <cell r="A33" t="str">
            <v>Total Cost</v>
          </cell>
          <cell r="B33">
            <v>3801</v>
          </cell>
          <cell r="C33">
            <v>0</v>
          </cell>
          <cell r="D33">
            <v>0</v>
          </cell>
          <cell r="E33">
            <v>0</v>
          </cell>
          <cell r="F33">
            <v>0</v>
          </cell>
          <cell r="G33">
            <v>0</v>
          </cell>
          <cell r="H33">
            <v>0</v>
          </cell>
          <cell r="I33">
            <v>0</v>
          </cell>
          <cell r="J33">
            <v>0</v>
          </cell>
          <cell r="K33">
            <v>0</v>
          </cell>
          <cell r="L33">
            <v>0</v>
          </cell>
          <cell r="M33">
            <v>0</v>
          </cell>
          <cell r="N33">
            <v>3801</v>
          </cell>
        </row>
        <row r="35">
          <cell r="A35" t="str">
            <v>Gross Profit</v>
          </cell>
          <cell r="B35">
            <v>6004</v>
          </cell>
          <cell r="C35">
            <v>0</v>
          </cell>
          <cell r="D35">
            <v>0</v>
          </cell>
          <cell r="E35">
            <v>0</v>
          </cell>
          <cell r="F35">
            <v>0</v>
          </cell>
          <cell r="G35">
            <v>0</v>
          </cell>
          <cell r="H35">
            <v>0</v>
          </cell>
          <cell r="I35">
            <v>0</v>
          </cell>
          <cell r="J35">
            <v>0</v>
          </cell>
          <cell r="K35">
            <v>0</v>
          </cell>
          <cell r="L35">
            <v>0</v>
          </cell>
          <cell r="M35">
            <v>0</v>
          </cell>
          <cell r="N35">
            <v>6004</v>
          </cell>
        </row>
        <row r="37">
          <cell r="A37" t="str">
            <v>Marketing</v>
          </cell>
          <cell r="B37">
            <v>183</v>
          </cell>
          <cell r="C37">
            <v>184</v>
          </cell>
          <cell r="D37">
            <v>155</v>
          </cell>
          <cell r="E37">
            <v>188</v>
          </cell>
          <cell r="F37">
            <v>188</v>
          </cell>
          <cell r="G37">
            <v>202</v>
          </cell>
          <cell r="H37">
            <v>189</v>
          </cell>
          <cell r="I37">
            <v>248</v>
          </cell>
          <cell r="J37">
            <v>242</v>
          </cell>
          <cell r="K37">
            <v>223</v>
          </cell>
          <cell r="N37">
            <v>183</v>
          </cell>
        </row>
        <row r="38">
          <cell r="A38" t="str">
            <v xml:space="preserve">Sales </v>
          </cell>
          <cell r="B38">
            <v>485</v>
          </cell>
          <cell r="C38">
            <v>501</v>
          </cell>
          <cell r="D38">
            <v>506</v>
          </cell>
          <cell r="E38">
            <v>433</v>
          </cell>
          <cell r="F38">
            <v>435</v>
          </cell>
          <cell r="G38">
            <v>479</v>
          </cell>
          <cell r="H38">
            <v>432</v>
          </cell>
          <cell r="I38">
            <v>410</v>
          </cell>
          <cell r="J38">
            <v>464</v>
          </cell>
          <cell r="K38">
            <v>403</v>
          </cell>
          <cell r="N38">
            <v>485</v>
          </cell>
        </row>
        <row r="39">
          <cell r="A39" t="str">
            <v>Engineering</v>
          </cell>
          <cell r="B39">
            <v>489</v>
          </cell>
          <cell r="C39">
            <v>490</v>
          </cell>
          <cell r="D39">
            <v>473</v>
          </cell>
          <cell r="E39">
            <v>439</v>
          </cell>
          <cell r="F39">
            <v>447</v>
          </cell>
          <cell r="G39">
            <v>470</v>
          </cell>
          <cell r="H39">
            <v>460</v>
          </cell>
          <cell r="I39">
            <v>435</v>
          </cell>
          <cell r="J39">
            <v>440</v>
          </cell>
          <cell r="K39">
            <v>457</v>
          </cell>
          <cell r="N39">
            <v>489</v>
          </cell>
        </row>
        <row r="40">
          <cell r="A40" t="str">
            <v>G&amp;A Expense</v>
          </cell>
          <cell r="B40">
            <v>381</v>
          </cell>
          <cell r="C40">
            <v>379</v>
          </cell>
          <cell r="D40">
            <v>362</v>
          </cell>
          <cell r="E40">
            <v>342</v>
          </cell>
          <cell r="F40">
            <v>341</v>
          </cell>
          <cell r="G40">
            <v>377</v>
          </cell>
          <cell r="H40">
            <v>335</v>
          </cell>
          <cell r="I40">
            <v>363</v>
          </cell>
          <cell r="J40">
            <v>-3941</v>
          </cell>
          <cell r="K40">
            <v>375</v>
          </cell>
          <cell r="N40">
            <v>381</v>
          </cell>
        </row>
        <row r="42">
          <cell r="A42" t="str">
            <v>Oper. Expenses</v>
          </cell>
          <cell r="B42">
            <v>1538</v>
          </cell>
          <cell r="C42">
            <v>0</v>
          </cell>
          <cell r="D42">
            <v>0</v>
          </cell>
          <cell r="E42">
            <v>0</v>
          </cell>
          <cell r="F42">
            <v>0</v>
          </cell>
          <cell r="G42">
            <v>0</v>
          </cell>
          <cell r="H42">
            <v>0</v>
          </cell>
          <cell r="I42">
            <v>0</v>
          </cell>
          <cell r="J42">
            <v>0</v>
          </cell>
          <cell r="K42">
            <v>0</v>
          </cell>
          <cell r="L42">
            <v>0</v>
          </cell>
          <cell r="M42">
            <v>0</v>
          </cell>
          <cell r="N42">
            <v>1538</v>
          </cell>
        </row>
        <row r="44">
          <cell r="A44" t="str">
            <v>Operating Profit</v>
          </cell>
          <cell r="B44">
            <v>4466</v>
          </cell>
          <cell r="C44">
            <v>0</v>
          </cell>
          <cell r="D44">
            <v>0</v>
          </cell>
          <cell r="E44">
            <v>0</v>
          </cell>
          <cell r="F44">
            <v>0</v>
          </cell>
          <cell r="G44">
            <v>0</v>
          </cell>
          <cell r="H44">
            <v>0</v>
          </cell>
          <cell r="I44">
            <v>0</v>
          </cell>
          <cell r="J44">
            <v>0</v>
          </cell>
          <cell r="K44">
            <v>0</v>
          </cell>
          <cell r="L44">
            <v>0</v>
          </cell>
          <cell r="M44">
            <v>0</v>
          </cell>
          <cell r="N44">
            <v>4466</v>
          </cell>
        </row>
        <row r="46">
          <cell r="A46" t="str">
            <v>Oper Profit %</v>
          </cell>
          <cell r="B46">
            <v>0.45548189699133096</v>
          </cell>
          <cell r="C46" t="e">
            <v>#DIV/0!</v>
          </cell>
          <cell r="D46" t="e">
            <v>#DIV/0!</v>
          </cell>
          <cell r="E46" t="e">
            <v>#DIV/0!</v>
          </cell>
          <cell r="F46" t="e">
            <v>#DIV/0!</v>
          </cell>
          <cell r="G46" t="e">
            <v>#DIV/0!</v>
          </cell>
          <cell r="H46" t="e">
            <v>#DIV/0!</v>
          </cell>
          <cell r="I46" t="e">
            <v>#DIV/0!</v>
          </cell>
          <cell r="J46" t="e">
            <v>#DIV/0!</v>
          </cell>
          <cell r="K46" t="e">
            <v>#DIV/0!</v>
          </cell>
          <cell r="L46" t="e">
            <v>#DIV/0!</v>
          </cell>
          <cell r="M46" t="e">
            <v>#DIV/0!</v>
          </cell>
          <cell r="N46">
            <v>0.45548189699133096</v>
          </cell>
        </row>
        <row r="48">
          <cell r="A48" t="str">
            <v>Other Expenses</v>
          </cell>
          <cell r="B48">
            <v>11</v>
          </cell>
          <cell r="C48">
            <v>10</v>
          </cell>
          <cell r="D48">
            <v>11</v>
          </cell>
          <cell r="E48">
            <v>10</v>
          </cell>
          <cell r="F48">
            <v>11</v>
          </cell>
          <cell r="G48">
            <v>10</v>
          </cell>
          <cell r="H48">
            <v>11</v>
          </cell>
          <cell r="I48">
            <v>10</v>
          </cell>
          <cell r="J48">
            <v>-41</v>
          </cell>
          <cell r="K48">
            <v>-42</v>
          </cell>
          <cell r="N48">
            <v>11</v>
          </cell>
        </row>
        <row r="50">
          <cell r="A50" t="str">
            <v>EBIT</v>
          </cell>
          <cell r="B50">
            <v>4455</v>
          </cell>
          <cell r="C50">
            <v>0</v>
          </cell>
          <cell r="D50">
            <v>0</v>
          </cell>
          <cell r="E50">
            <v>0</v>
          </cell>
          <cell r="F50">
            <v>0</v>
          </cell>
          <cell r="G50">
            <v>0</v>
          </cell>
          <cell r="H50">
            <v>0</v>
          </cell>
          <cell r="I50">
            <v>0</v>
          </cell>
          <cell r="J50">
            <v>0</v>
          </cell>
          <cell r="K50">
            <v>0</v>
          </cell>
          <cell r="L50">
            <v>0</v>
          </cell>
          <cell r="M50">
            <v>0</v>
          </cell>
          <cell r="N50">
            <v>4455</v>
          </cell>
        </row>
        <row r="52">
          <cell r="A52" t="str">
            <v>Income Taxes</v>
          </cell>
          <cell r="B52">
            <v>1761.9525000000001</v>
          </cell>
          <cell r="C52">
            <v>0</v>
          </cell>
          <cell r="D52">
            <v>0</v>
          </cell>
          <cell r="E52">
            <v>0</v>
          </cell>
          <cell r="F52">
            <v>0</v>
          </cell>
          <cell r="G52">
            <v>0</v>
          </cell>
          <cell r="H52">
            <v>0</v>
          </cell>
          <cell r="I52">
            <v>0</v>
          </cell>
          <cell r="J52">
            <v>0</v>
          </cell>
          <cell r="K52">
            <v>0</v>
          </cell>
          <cell r="L52">
            <v>0</v>
          </cell>
          <cell r="M52">
            <v>0</v>
          </cell>
          <cell r="N52">
            <v>1761.9525000000001</v>
          </cell>
        </row>
        <row r="55">
          <cell r="A55" t="str">
            <v>Profit After Taxes</v>
          </cell>
          <cell r="B55">
            <v>2693.0474999999997</v>
          </cell>
          <cell r="C55">
            <v>0</v>
          </cell>
          <cell r="D55">
            <v>0</v>
          </cell>
          <cell r="E55">
            <v>0</v>
          </cell>
          <cell r="F55">
            <v>0</v>
          </cell>
          <cell r="G55">
            <v>0</v>
          </cell>
          <cell r="H55">
            <v>0</v>
          </cell>
          <cell r="I55">
            <v>0</v>
          </cell>
          <cell r="J55">
            <v>0</v>
          </cell>
          <cell r="K55">
            <v>0</v>
          </cell>
          <cell r="L55">
            <v>0</v>
          </cell>
          <cell r="M55">
            <v>0</v>
          </cell>
          <cell r="N55">
            <v>2693.0474999999997</v>
          </cell>
        </row>
      </sheetData>
      <sheetData sheetId="2" refreshError="1">
        <row r="8">
          <cell r="B8">
            <v>36892</v>
          </cell>
          <cell r="C8">
            <v>36923</v>
          </cell>
          <cell r="D8">
            <v>36951</v>
          </cell>
          <cell r="E8">
            <v>36982</v>
          </cell>
          <cell r="F8">
            <v>37012</v>
          </cell>
          <cell r="G8">
            <v>37043</v>
          </cell>
          <cell r="H8">
            <v>37073</v>
          </cell>
          <cell r="I8">
            <v>37104</v>
          </cell>
          <cell r="J8">
            <v>37135</v>
          </cell>
          <cell r="K8">
            <v>37165</v>
          </cell>
          <cell r="L8">
            <v>37196</v>
          </cell>
          <cell r="M8">
            <v>37226</v>
          </cell>
          <cell r="N8" t="str">
            <v>YTD</v>
          </cell>
        </row>
        <row r="10">
          <cell r="A10" t="str">
            <v>Environmental</v>
          </cell>
          <cell r="B10">
            <v>9009</v>
          </cell>
          <cell r="C10">
            <v>9009</v>
          </cell>
          <cell r="D10">
            <v>9009</v>
          </cell>
          <cell r="E10">
            <v>9009</v>
          </cell>
          <cell r="F10">
            <v>9009</v>
          </cell>
          <cell r="G10">
            <v>9009</v>
          </cell>
          <cell r="H10">
            <v>9009</v>
          </cell>
          <cell r="I10">
            <v>9009</v>
          </cell>
          <cell r="J10">
            <v>9009</v>
          </cell>
          <cell r="K10">
            <v>9009</v>
          </cell>
          <cell r="L10">
            <v>9009</v>
          </cell>
          <cell r="M10">
            <v>9009</v>
          </cell>
          <cell r="N10">
            <v>0</v>
          </cell>
        </row>
        <row r="11">
          <cell r="A11" t="str">
            <v>Mechanical</v>
          </cell>
          <cell r="B11">
            <v>1390</v>
          </cell>
          <cell r="C11">
            <v>1390</v>
          </cell>
          <cell r="D11">
            <v>1390</v>
          </cell>
          <cell r="E11">
            <v>1390</v>
          </cell>
          <cell r="F11">
            <v>1390</v>
          </cell>
          <cell r="G11">
            <v>1390</v>
          </cell>
          <cell r="H11">
            <v>1390</v>
          </cell>
          <cell r="I11">
            <v>1390</v>
          </cell>
          <cell r="J11">
            <v>1390</v>
          </cell>
          <cell r="K11">
            <v>1390</v>
          </cell>
          <cell r="L11">
            <v>1390</v>
          </cell>
          <cell r="M11">
            <v>1390</v>
          </cell>
          <cell r="N11">
            <v>0</v>
          </cell>
        </row>
        <row r="12">
          <cell r="A12" t="str">
            <v>Adjustments</v>
          </cell>
          <cell r="B12">
            <v>-78</v>
          </cell>
          <cell r="C12">
            <v>-78</v>
          </cell>
          <cell r="D12">
            <v>-78</v>
          </cell>
          <cell r="E12">
            <v>-78</v>
          </cell>
          <cell r="F12">
            <v>-78</v>
          </cell>
          <cell r="G12">
            <v>-78</v>
          </cell>
          <cell r="H12">
            <v>-78</v>
          </cell>
          <cell r="I12">
            <v>-78</v>
          </cell>
          <cell r="J12">
            <v>-78</v>
          </cell>
          <cell r="K12">
            <v>-78</v>
          </cell>
          <cell r="L12">
            <v>-78</v>
          </cell>
          <cell r="M12">
            <v>-78</v>
          </cell>
          <cell r="N12">
            <v>0</v>
          </cell>
        </row>
        <row r="14">
          <cell r="A14" t="str">
            <v>Total Sales</v>
          </cell>
          <cell r="B14">
            <v>10321</v>
          </cell>
          <cell r="C14">
            <v>10321</v>
          </cell>
          <cell r="D14">
            <v>10321</v>
          </cell>
          <cell r="E14">
            <v>10321</v>
          </cell>
          <cell r="F14">
            <v>10321</v>
          </cell>
          <cell r="G14">
            <v>10321</v>
          </cell>
          <cell r="H14">
            <v>10321</v>
          </cell>
          <cell r="I14">
            <v>10321</v>
          </cell>
          <cell r="J14">
            <v>10321</v>
          </cell>
          <cell r="K14">
            <v>10321</v>
          </cell>
          <cell r="L14">
            <v>10321</v>
          </cell>
          <cell r="M14">
            <v>10321</v>
          </cell>
          <cell r="N14">
            <v>0</v>
          </cell>
        </row>
        <row r="16">
          <cell r="A16" t="str">
            <v>Standard Cost</v>
          </cell>
        </row>
        <row r="17">
          <cell r="A17" t="str">
            <v xml:space="preserve">  Material</v>
          </cell>
          <cell r="B17">
            <v>2010</v>
          </cell>
          <cell r="C17">
            <v>2010</v>
          </cell>
          <cell r="D17">
            <v>2010</v>
          </cell>
          <cell r="E17">
            <v>2010</v>
          </cell>
          <cell r="F17">
            <v>2010</v>
          </cell>
          <cell r="G17">
            <v>2010</v>
          </cell>
          <cell r="H17">
            <v>2010</v>
          </cell>
          <cell r="I17">
            <v>2010</v>
          </cell>
          <cell r="J17">
            <v>2010</v>
          </cell>
          <cell r="K17">
            <v>2010</v>
          </cell>
          <cell r="L17">
            <v>2010</v>
          </cell>
          <cell r="M17">
            <v>2010</v>
          </cell>
          <cell r="N17">
            <v>0</v>
          </cell>
        </row>
        <row r="18">
          <cell r="A18" t="str">
            <v xml:space="preserve">  Labor</v>
          </cell>
          <cell r="B18">
            <v>247</v>
          </cell>
          <cell r="C18">
            <v>247</v>
          </cell>
          <cell r="D18">
            <v>247</v>
          </cell>
          <cell r="E18">
            <v>247</v>
          </cell>
          <cell r="F18">
            <v>247</v>
          </cell>
          <cell r="G18">
            <v>247</v>
          </cell>
          <cell r="H18">
            <v>247</v>
          </cell>
          <cell r="I18">
            <v>247</v>
          </cell>
          <cell r="J18">
            <v>247</v>
          </cell>
          <cell r="K18">
            <v>247</v>
          </cell>
          <cell r="L18">
            <v>247</v>
          </cell>
          <cell r="M18">
            <v>247</v>
          </cell>
          <cell r="N18">
            <v>0</v>
          </cell>
        </row>
        <row r="19">
          <cell r="A19" t="str">
            <v xml:space="preserve">  Overhead</v>
          </cell>
          <cell r="B19">
            <v>315</v>
          </cell>
          <cell r="C19">
            <v>315</v>
          </cell>
          <cell r="D19">
            <v>315</v>
          </cell>
          <cell r="E19">
            <v>315</v>
          </cell>
          <cell r="F19">
            <v>315</v>
          </cell>
          <cell r="G19">
            <v>315</v>
          </cell>
          <cell r="H19">
            <v>315</v>
          </cell>
          <cell r="I19">
            <v>315</v>
          </cell>
          <cell r="J19">
            <v>315</v>
          </cell>
          <cell r="K19">
            <v>315</v>
          </cell>
          <cell r="L19">
            <v>315</v>
          </cell>
          <cell r="M19">
            <v>315</v>
          </cell>
          <cell r="N19">
            <v>0</v>
          </cell>
        </row>
        <row r="21">
          <cell r="A21" t="str">
            <v>Total Standard Cost</v>
          </cell>
          <cell r="B21">
            <v>2572</v>
          </cell>
          <cell r="C21">
            <v>2572</v>
          </cell>
          <cell r="D21">
            <v>2572</v>
          </cell>
          <cell r="E21">
            <v>2572</v>
          </cell>
          <cell r="F21">
            <v>2572</v>
          </cell>
          <cell r="G21">
            <v>2572</v>
          </cell>
          <cell r="H21">
            <v>2572</v>
          </cell>
          <cell r="I21">
            <v>2572</v>
          </cell>
          <cell r="J21">
            <v>2572</v>
          </cell>
          <cell r="K21">
            <v>2572</v>
          </cell>
          <cell r="L21">
            <v>2572</v>
          </cell>
          <cell r="M21">
            <v>2572</v>
          </cell>
          <cell r="N21">
            <v>0</v>
          </cell>
        </row>
        <row r="23">
          <cell r="A23" t="str">
            <v>Standard Margin $</v>
          </cell>
          <cell r="B23">
            <v>7827</v>
          </cell>
          <cell r="C23">
            <v>7827</v>
          </cell>
          <cell r="D23">
            <v>7827</v>
          </cell>
          <cell r="E23">
            <v>7827</v>
          </cell>
          <cell r="F23">
            <v>7827</v>
          </cell>
          <cell r="G23">
            <v>7827</v>
          </cell>
          <cell r="H23">
            <v>7827</v>
          </cell>
          <cell r="I23">
            <v>7827</v>
          </cell>
          <cell r="J23">
            <v>7827</v>
          </cell>
          <cell r="K23">
            <v>7827</v>
          </cell>
          <cell r="L23">
            <v>7827</v>
          </cell>
          <cell r="M23">
            <v>7827</v>
          </cell>
          <cell r="N23">
            <v>0</v>
          </cell>
        </row>
        <row r="25">
          <cell r="A25" t="str">
            <v>Standard Margin %</v>
          </cell>
          <cell r="B25">
            <v>0.75266852581979038</v>
          </cell>
          <cell r="C25">
            <v>0.75266852581979038</v>
          </cell>
          <cell r="D25">
            <v>0.75266852581979038</v>
          </cell>
          <cell r="E25">
            <v>0.75266852581979038</v>
          </cell>
          <cell r="F25">
            <v>0.75266852581979038</v>
          </cell>
          <cell r="G25">
            <v>0.75266852581979038</v>
          </cell>
          <cell r="H25">
            <v>0.75266852581979038</v>
          </cell>
          <cell r="I25">
            <v>0.75266852581979038</v>
          </cell>
          <cell r="J25">
            <v>0.75266852581979038</v>
          </cell>
          <cell r="K25">
            <v>0.75266852581979038</v>
          </cell>
          <cell r="L25">
            <v>0.75266852581979038</v>
          </cell>
          <cell r="M25">
            <v>0.75266852581979038</v>
          </cell>
          <cell r="N25" t="e">
            <v>#DIV/0!</v>
          </cell>
        </row>
        <row r="27">
          <cell r="A27" t="str">
            <v>Other Costs:</v>
          </cell>
        </row>
        <row r="28">
          <cell r="A28" t="str">
            <v xml:space="preserve">  Unabsorbed O/Head</v>
          </cell>
          <cell r="B28">
            <v>49</v>
          </cell>
          <cell r="C28">
            <v>49</v>
          </cell>
          <cell r="D28">
            <v>49</v>
          </cell>
          <cell r="E28">
            <v>49</v>
          </cell>
          <cell r="F28">
            <v>49</v>
          </cell>
          <cell r="G28">
            <v>49</v>
          </cell>
          <cell r="H28">
            <v>49</v>
          </cell>
          <cell r="I28">
            <v>49</v>
          </cell>
          <cell r="J28">
            <v>49</v>
          </cell>
          <cell r="K28">
            <v>49</v>
          </cell>
          <cell r="L28">
            <v>49</v>
          </cell>
          <cell r="M28">
            <v>49</v>
          </cell>
          <cell r="N28">
            <v>0</v>
          </cell>
        </row>
        <row r="29">
          <cell r="A29" t="str">
            <v xml:space="preserve">  Fixed Mfg.</v>
          </cell>
          <cell r="B29">
            <v>687</v>
          </cell>
          <cell r="C29">
            <v>687</v>
          </cell>
          <cell r="D29">
            <v>687</v>
          </cell>
          <cell r="E29">
            <v>687</v>
          </cell>
          <cell r="F29">
            <v>687</v>
          </cell>
          <cell r="G29">
            <v>687</v>
          </cell>
          <cell r="H29">
            <v>687</v>
          </cell>
          <cell r="I29">
            <v>687</v>
          </cell>
          <cell r="J29">
            <v>687</v>
          </cell>
          <cell r="K29">
            <v>687</v>
          </cell>
          <cell r="L29">
            <v>687</v>
          </cell>
          <cell r="M29">
            <v>687</v>
          </cell>
          <cell r="N29">
            <v>0</v>
          </cell>
        </row>
        <row r="30">
          <cell r="A30" t="str">
            <v xml:space="preserve">  Warranty Expense</v>
          </cell>
          <cell r="B30">
            <v>46</v>
          </cell>
          <cell r="C30">
            <v>46</v>
          </cell>
          <cell r="D30">
            <v>46</v>
          </cell>
          <cell r="E30">
            <v>46</v>
          </cell>
          <cell r="F30">
            <v>46</v>
          </cell>
          <cell r="G30">
            <v>46</v>
          </cell>
          <cell r="H30">
            <v>46</v>
          </cell>
          <cell r="I30">
            <v>46</v>
          </cell>
          <cell r="J30">
            <v>46</v>
          </cell>
          <cell r="K30">
            <v>46</v>
          </cell>
          <cell r="L30">
            <v>46</v>
          </cell>
          <cell r="M30">
            <v>46</v>
          </cell>
          <cell r="N30">
            <v>0</v>
          </cell>
        </row>
        <row r="31">
          <cell r="A31" t="str">
            <v xml:space="preserve">  Service</v>
          </cell>
          <cell r="B31">
            <v>94</v>
          </cell>
          <cell r="C31">
            <v>94</v>
          </cell>
          <cell r="D31">
            <v>94</v>
          </cell>
          <cell r="E31">
            <v>94</v>
          </cell>
          <cell r="F31">
            <v>94</v>
          </cell>
          <cell r="G31">
            <v>94</v>
          </cell>
          <cell r="H31">
            <v>94</v>
          </cell>
          <cell r="I31">
            <v>94</v>
          </cell>
          <cell r="J31">
            <v>94</v>
          </cell>
          <cell r="K31">
            <v>94</v>
          </cell>
          <cell r="L31">
            <v>94</v>
          </cell>
          <cell r="M31">
            <v>94</v>
          </cell>
          <cell r="N31">
            <v>0</v>
          </cell>
        </row>
        <row r="33">
          <cell r="A33" t="str">
            <v>Total Cost</v>
          </cell>
          <cell r="B33">
            <v>3448</v>
          </cell>
          <cell r="C33">
            <v>3448</v>
          </cell>
          <cell r="D33">
            <v>3448</v>
          </cell>
          <cell r="E33">
            <v>3448</v>
          </cell>
          <cell r="F33">
            <v>3448</v>
          </cell>
          <cell r="G33">
            <v>3448</v>
          </cell>
          <cell r="H33">
            <v>3448</v>
          </cell>
          <cell r="I33">
            <v>3448</v>
          </cell>
          <cell r="J33">
            <v>3448</v>
          </cell>
          <cell r="K33">
            <v>3448</v>
          </cell>
          <cell r="L33">
            <v>3448</v>
          </cell>
          <cell r="M33">
            <v>3448</v>
          </cell>
          <cell r="N33">
            <v>0</v>
          </cell>
        </row>
        <row r="35">
          <cell r="A35" t="str">
            <v>Gross Profit</v>
          </cell>
          <cell r="B35">
            <v>6873</v>
          </cell>
          <cell r="C35">
            <v>6873</v>
          </cell>
          <cell r="D35">
            <v>6873</v>
          </cell>
          <cell r="E35">
            <v>6873</v>
          </cell>
          <cell r="F35">
            <v>6873</v>
          </cell>
          <cell r="G35">
            <v>6873</v>
          </cell>
          <cell r="H35">
            <v>6873</v>
          </cell>
          <cell r="I35">
            <v>6873</v>
          </cell>
          <cell r="J35">
            <v>6873</v>
          </cell>
          <cell r="K35">
            <v>6873</v>
          </cell>
          <cell r="L35">
            <v>6873</v>
          </cell>
          <cell r="M35">
            <v>6873</v>
          </cell>
          <cell r="N35">
            <v>0</v>
          </cell>
        </row>
        <row r="37">
          <cell r="A37" t="str">
            <v>Marketing</v>
          </cell>
          <cell r="B37">
            <v>405</v>
          </cell>
          <cell r="C37">
            <v>405</v>
          </cell>
          <cell r="D37">
            <v>405</v>
          </cell>
          <cell r="E37">
            <v>405</v>
          </cell>
          <cell r="F37">
            <v>405</v>
          </cell>
          <cell r="G37">
            <v>405</v>
          </cell>
          <cell r="H37">
            <v>405</v>
          </cell>
          <cell r="I37">
            <v>405</v>
          </cell>
          <cell r="J37">
            <v>405</v>
          </cell>
          <cell r="K37">
            <v>405</v>
          </cell>
          <cell r="L37">
            <v>405</v>
          </cell>
          <cell r="M37">
            <v>405</v>
          </cell>
          <cell r="N37">
            <v>0</v>
          </cell>
        </row>
        <row r="38">
          <cell r="A38" t="str">
            <v xml:space="preserve">Sales </v>
          </cell>
          <cell r="B38">
            <v>683</v>
          </cell>
          <cell r="C38">
            <v>683</v>
          </cell>
          <cell r="D38">
            <v>683</v>
          </cell>
          <cell r="E38">
            <v>683</v>
          </cell>
          <cell r="F38">
            <v>683</v>
          </cell>
          <cell r="G38">
            <v>683</v>
          </cell>
          <cell r="H38">
            <v>683</v>
          </cell>
          <cell r="I38">
            <v>683</v>
          </cell>
          <cell r="J38">
            <v>683</v>
          </cell>
          <cell r="K38">
            <v>683</v>
          </cell>
          <cell r="L38">
            <v>683</v>
          </cell>
          <cell r="M38">
            <v>683</v>
          </cell>
          <cell r="N38">
            <v>0</v>
          </cell>
        </row>
        <row r="39">
          <cell r="A39" t="str">
            <v>Engineering</v>
          </cell>
          <cell r="B39">
            <v>607</v>
          </cell>
          <cell r="C39">
            <v>607</v>
          </cell>
          <cell r="D39">
            <v>607</v>
          </cell>
          <cell r="E39">
            <v>607</v>
          </cell>
          <cell r="F39">
            <v>607</v>
          </cell>
          <cell r="G39">
            <v>607</v>
          </cell>
          <cell r="H39">
            <v>607</v>
          </cell>
          <cell r="I39">
            <v>607</v>
          </cell>
          <cell r="J39">
            <v>607</v>
          </cell>
          <cell r="K39">
            <v>607</v>
          </cell>
          <cell r="L39">
            <v>607</v>
          </cell>
          <cell r="M39">
            <v>607</v>
          </cell>
          <cell r="N39">
            <v>0</v>
          </cell>
        </row>
        <row r="40">
          <cell r="A40" t="str">
            <v>G&amp;A Expense</v>
          </cell>
          <cell r="B40">
            <v>547</v>
          </cell>
          <cell r="C40">
            <v>547</v>
          </cell>
          <cell r="D40">
            <v>547</v>
          </cell>
          <cell r="E40">
            <v>547</v>
          </cell>
          <cell r="F40">
            <v>547</v>
          </cell>
          <cell r="G40">
            <v>547</v>
          </cell>
          <cell r="H40">
            <v>547</v>
          </cell>
          <cell r="I40">
            <v>547</v>
          </cell>
          <cell r="J40">
            <v>547</v>
          </cell>
          <cell r="K40">
            <v>547</v>
          </cell>
          <cell r="L40">
            <v>547</v>
          </cell>
          <cell r="M40">
            <v>547</v>
          </cell>
          <cell r="N40">
            <v>0</v>
          </cell>
        </row>
        <row r="42">
          <cell r="A42" t="str">
            <v>Oper. Expenses</v>
          </cell>
          <cell r="B42">
            <v>2242</v>
          </cell>
          <cell r="C42">
            <v>2242</v>
          </cell>
          <cell r="D42">
            <v>2242</v>
          </cell>
          <cell r="E42">
            <v>2242</v>
          </cell>
          <cell r="F42">
            <v>2242</v>
          </cell>
          <cell r="G42">
            <v>2242</v>
          </cell>
          <cell r="H42">
            <v>2242</v>
          </cell>
          <cell r="I42">
            <v>2242</v>
          </cell>
          <cell r="J42">
            <v>2242</v>
          </cell>
          <cell r="K42">
            <v>2242</v>
          </cell>
          <cell r="L42">
            <v>2242</v>
          </cell>
          <cell r="M42">
            <v>2242</v>
          </cell>
          <cell r="N42">
            <v>0</v>
          </cell>
        </row>
        <row r="44">
          <cell r="A44" t="str">
            <v>Operating Profit</v>
          </cell>
          <cell r="B44">
            <v>4631</v>
          </cell>
          <cell r="C44">
            <v>4631</v>
          </cell>
          <cell r="D44">
            <v>4631</v>
          </cell>
          <cell r="E44">
            <v>4631</v>
          </cell>
          <cell r="F44">
            <v>4631</v>
          </cell>
          <cell r="G44">
            <v>4631</v>
          </cell>
          <cell r="H44">
            <v>4631</v>
          </cell>
          <cell r="I44">
            <v>4631</v>
          </cell>
          <cell r="J44">
            <v>4631</v>
          </cell>
          <cell r="K44">
            <v>4631</v>
          </cell>
          <cell r="L44">
            <v>4631</v>
          </cell>
          <cell r="M44">
            <v>4631</v>
          </cell>
          <cell r="N44">
            <v>0</v>
          </cell>
        </row>
        <row r="46">
          <cell r="A46" t="str">
            <v>Oper Profit %</v>
          </cell>
          <cell r="B46">
            <v>0.44869683170235442</v>
          </cell>
          <cell r="C46">
            <v>0.44869683170235442</v>
          </cell>
          <cell r="D46">
            <v>0.44869683170235442</v>
          </cell>
          <cell r="E46">
            <v>0.44869683170235442</v>
          </cell>
          <cell r="F46">
            <v>0.44869683170235442</v>
          </cell>
          <cell r="G46">
            <v>0.44869683170235442</v>
          </cell>
          <cell r="H46">
            <v>0.44869683170235442</v>
          </cell>
          <cell r="I46">
            <v>0.44869683170235442</v>
          </cell>
          <cell r="J46">
            <v>0.44869683170235442</v>
          </cell>
          <cell r="K46">
            <v>0.44869683170235442</v>
          </cell>
          <cell r="L46">
            <v>0.44869683170235442</v>
          </cell>
          <cell r="M46">
            <v>0.44869683170235442</v>
          </cell>
          <cell r="N46" t="e">
            <v>#DIV/0!</v>
          </cell>
        </row>
        <row r="48">
          <cell r="A48" t="str">
            <v>Other Expenses</v>
          </cell>
          <cell r="B48">
            <v>-41</v>
          </cell>
          <cell r="C48">
            <v>-41</v>
          </cell>
          <cell r="D48">
            <v>-41</v>
          </cell>
          <cell r="E48">
            <v>-41</v>
          </cell>
          <cell r="F48">
            <v>-41</v>
          </cell>
          <cell r="G48">
            <v>-41</v>
          </cell>
          <cell r="H48">
            <v>-41</v>
          </cell>
          <cell r="I48">
            <v>-41</v>
          </cell>
          <cell r="J48">
            <v>-41</v>
          </cell>
          <cell r="K48">
            <v>-41</v>
          </cell>
          <cell r="L48">
            <v>-41</v>
          </cell>
          <cell r="M48">
            <v>-41</v>
          </cell>
          <cell r="N48">
            <v>0</v>
          </cell>
        </row>
        <row r="50">
          <cell r="A50" t="str">
            <v>EBIT</v>
          </cell>
          <cell r="B50">
            <v>4672</v>
          </cell>
          <cell r="C50">
            <v>4672</v>
          </cell>
          <cell r="D50">
            <v>4672</v>
          </cell>
          <cell r="E50">
            <v>4672</v>
          </cell>
          <cell r="F50">
            <v>4672</v>
          </cell>
          <cell r="G50">
            <v>4672</v>
          </cell>
          <cell r="H50">
            <v>4672</v>
          </cell>
          <cell r="I50">
            <v>4672</v>
          </cell>
          <cell r="J50">
            <v>4672</v>
          </cell>
          <cell r="K50">
            <v>4672</v>
          </cell>
          <cell r="L50">
            <v>4672</v>
          </cell>
          <cell r="M50">
            <v>4672</v>
          </cell>
          <cell r="N50">
            <v>0</v>
          </cell>
        </row>
        <row r="52">
          <cell r="A52" t="str">
            <v>Income Taxes</v>
          </cell>
          <cell r="B52">
            <v>1847.7760000000001</v>
          </cell>
          <cell r="C52">
            <v>1847.7760000000001</v>
          </cell>
          <cell r="D52">
            <v>1847.7760000000001</v>
          </cell>
          <cell r="E52">
            <v>1847.7760000000001</v>
          </cell>
          <cell r="F52">
            <v>1847.7760000000001</v>
          </cell>
          <cell r="G52">
            <v>1847.7760000000001</v>
          </cell>
          <cell r="H52">
            <v>1847.7760000000001</v>
          </cell>
          <cell r="I52">
            <v>1847.7760000000001</v>
          </cell>
          <cell r="J52">
            <v>1847.7760000000001</v>
          </cell>
          <cell r="K52">
            <v>1847.7760000000001</v>
          </cell>
          <cell r="L52">
            <v>1847.7760000000001</v>
          </cell>
          <cell r="M52">
            <v>1847.7760000000001</v>
          </cell>
          <cell r="N52">
            <v>0</v>
          </cell>
        </row>
        <row r="55">
          <cell r="A55" t="str">
            <v>Profit After Taxes</v>
          </cell>
          <cell r="B55">
            <v>2824.2240000000002</v>
          </cell>
          <cell r="C55">
            <v>2824.2240000000002</v>
          </cell>
          <cell r="D55">
            <v>2824.2240000000002</v>
          </cell>
          <cell r="E55">
            <v>2824.2240000000002</v>
          </cell>
          <cell r="F55">
            <v>2824.2240000000002</v>
          </cell>
          <cell r="G55">
            <v>2824.2240000000002</v>
          </cell>
          <cell r="H55">
            <v>2824.2240000000002</v>
          </cell>
          <cell r="I55">
            <v>2824.2240000000002</v>
          </cell>
          <cell r="J55">
            <v>2824.2240000000002</v>
          </cell>
          <cell r="K55">
            <v>2824.2240000000002</v>
          </cell>
          <cell r="L55">
            <v>2824.2240000000002</v>
          </cell>
          <cell r="M55">
            <v>2824.2240000000002</v>
          </cell>
          <cell r="N55">
            <v>0</v>
          </cell>
        </row>
      </sheetData>
      <sheetData sheetId="3" refreshError="1">
        <row r="8">
          <cell r="B8">
            <v>36892</v>
          </cell>
          <cell r="C8">
            <v>36923</v>
          </cell>
          <cell r="D8">
            <v>36951</v>
          </cell>
          <cell r="E8">
            <v>36982</v>
          </cell>
          <cell r="F8">
            <v>37012</v>
          </cell>
          <cell r="G8">
            <v>37043</v>
          </cell>
          <cell r="H8">
            <v>37073</v>
          </cell>
          <cell r="I8">
            <v>37104</v>
          </cell>
          <cell r="J8">
            <v>37135</v>
          </cell>
          <cell r="K8">
            <v>37165</v>
          </cell>
          <cell r="L8">
            <v>37196</v>
          </cell>
          <cell r="M8">
            <v>37226</v>
          </cell>
          <cell r="N8" t="str">
            <v>YTD</v>
          </cell>
        </row>
        <row r="10">
          <cell r="A10" t="str">
            <v>Environmental</v>
          </cell>
          <cell r="B10">
            <v>9009</v>
          </cell>
          <cell r="C10">
            <v>7352</v>
          </cell>
          <cell r="D10">
            <v>8587</v>
          </cell>
          <cell r="E10">
            <v>7678</v>
          </cell>
          <cell r="F10">
            <v>8594</v>
          </cell>
          <cell r="G10">
            <v>10336</v>
          </cell>
          <cell r="H10">
            <v>6487</v>
          </cell>
          <cell r="I10">
            <v>8200</v>
          </cell>
          <cell r="J10">
            <v>9847</v>
          </cell>
          <cell r="K10">
            <v>8149</v>
          </cell>
          <cell r="N10">
            <v>9009</v>
          </cell>
        </row>
        <row r="11">
          <cell r="A11" t="str">
            <v>Mechanical</v>
          </cell>
          <cell r="B11">
            <v>1390</v>
          </cell>
          <cell r="C11">
            <v>1492</v>
          </cell>
          <cell r="D11">
            <v>1531</v>
          </cell>
          <cell r="E11">
            <v>1199</v>
          </cell>
          <cell r="F11">
            <v>1270</v>
          </cell>
          <cell r="G11">
            <v>1498</v>
          </cell>
          <cell r="H11">
            <v>1917</v>
          </cell>
          <cell r="I11">
            <v>754</v>
          </cell>
          <cell r="J11">
            <v>1706</v>
          </cell>
          <cell r="K11">
            <v>1377</v>
          </cell>
          <cell r="N11">
            <v>1390</v>
          </cell>
        </row>
        <row r="12">
          <cell r="A12" t="str">
            <v>Adjustments</v>
          </cell>
          <cell r="B12">
            <v>-78</v>
          </cell>
          <cell r="C12">
            <v>-81</v>
          </cell>
          <cell r="D12">
            <v>-161</v>
          </cell>
          <cell r="E12">
            <v>-338</v>
          </cell>
          <cell r="F12">
            <v>-402</v>
          </cell>
          <cell r="G12">
            <v>-537</v>
          </cell>
          <cell r="H12">
            <v>-215</v>
          </cell>
          <cell r="I12">
            <v>-708</v>
          </cell>
          <cell r="J12">
            <v>-544</v>
          </cell>
          <cell r="K12">
            <v>-96</v>
          </cell>
          <cell r="N12">
            <v>-78</v>
          </cell>
        </row>
        <row r="14">
          <cell r="A14" t="str">
            <v>Total Sales</v>
          </cell>
          <cell r="B14">
            <v>10321</v>
          </cell>
          <cell r="C14">
            <v>0</v>
          </cell>
          <cell r="D14">
            <v>0</v>
          </cell>
          <cell r="E14">
            <v>0</v>
          </cell>
          <cell r="F14">
            <v>0</v>
          </cell>
          <cell r="G14">
            <v>0</v>
          </cell>
          <cell r="H14">
            <v>0</v>
          </cell>
          <cell r="I14">
            <v>0</v>
          </cell>
          <cell r="J14">
            <v>0</v>
          </cell>
          <cell r="K14">
            <v>0</v>
          </cell>
          <cell r="L14">
            <v>0</v>
          </cell>
          <cell r="M14">
            <v>0</v>
          </cell>
          <cell r="N14">
            <v>10321</v>
          </cell>
        </row>
        <row r="16">
          <cell r="A16" t="str">
            <v>Standard Cost</v>
          </cell>
        </row>
        <row r="17">
          <cell r="A17" t="str">
            <v xml:space="preserve">  Material</v>
          </cell>
          <cell r="B17">
            <v>2010</v>
          </cell>
          <cell r="C17">
            <v>1842</v>
          </cell>
          <cell r="D17">
            <v>1906</v>
          </cell>
          <cell r="E17">
            <v>1793</v>
          </cell>
          <cell r="F17">
            <v>1787</v>
          </cell>
          <cell r="G17">
            <v>2150</v>
          </cell>
          <cell r="H17">
            <v>1542</v>
          </cell>
          <cell r="I17">
            <v>1620</v>
          </cell>
          <cell r="J17">
            <v>2107</v>
          </cell>
          <cell r="K17">
            <v>1724</v>
          </cell>
          <cell r="N17">
            <v>2010</v>
          </cell>
        </row>
        <row r="18">
          <cell r="A18" t="str">
            <v xml:space="preserve">  Labor</v>
          </cell>
          <cell r="B18">
            <v>247</v>
          </cell>
          <cell r="C18">
            <v>236</v>
          </cell>
          <cell r="D18">
            <v>237</v>
          </cell>
          <cell r="E18">
            <v>199</v>
          </cell>
          <cell r="F18">
            <v>198</v>
          </cell>
          <cell r="G18">
            <v>241</v>
          </cell>
          <cell r="H18">
            <v>233</v>
          </cell>
          <cell r="I18">
            <v>150</v>
          </cell>
          <cell r="J18">
            <v>261</v>
          </cell>
          <cell r="K18">
            <v>210</v>
          </cell>
          <cell r="N18">
            <v>247</v>
          </cell>
        </row>
        <row r="19">
          <cell r="A19" t="str">
            <v xml:space="preserve">  Overhead</v>
          </cell>
          <cell r="B19">
            <v>315</v>
          </cell>
          <cell r="C19">
            <v>312</v>
          </cell>
          <cell r="D19">
            <v>312</v>
          </cell>
          <cell r="E19">
            <v>259</v>
          </cell>
          <cell r="F19">
            <v>265</v>
          </cell>
          <cell r="G19">
            <v>319</v>
          </cell>
          <cell r="H19">
            <v>327</v>
          </cell>
          <cell r="I19">
            <v>196</v>
          </cell>
          <cell r="J19">
            <v>346</v>
          </cell>
          <cell r="K19">
            <v>277</v>
          </cell>
          <cell r="N19">
            <v>315</v>
          </cell>
        </row>
        <row r="21">
          <cell r="A21" t="str">
            <v>Total Standard Cost</v>
          </cell>
          <cell r="B21">
            <v>2572</v>
          </cell>
          <cell r="C21">
            <v>0</v>
          </cell>
          <cell r="D21">
            <v>0</v>
          </cell>
          <cell r="E21">
            <v>0</v>
          </cell>
          <cell r="F21">
            <v>0</v>
          </cell>
          <cell r="G21">
            <v>0</v>
          </cell>
          <cell r="H21">
            <v>0</v>
          </cell>
          <cell r="I21">
            <v>0</v>
          </cell>
          <cell r="J21">
            <v>0</v>
          </cell>
          <cell r="K21">
            <v>0</v>
          </cell>
          <cell r="L21">
            <v>0</v>
          </cell>
          <cell r="M21">
            <v>0</v>
          </cell>
          <cell r="N21">
            <v>2572</v>
          </cell>
        </row>
        <row r="23">
          <cell r="A23" t="str">
            <v>Standard Margin $</v>
          </cell>
          <cell r="B23">
            <v>7827</v>
          </cell>
          <cell r="C23">
            <v>0</v>
          </cell>
          <cell r="D23">
            <v>0</v>
          </cell>
          <cell r="E23">
            <v>0</v>
          </cell>
          <cell r="F23">
            <v>0</v>
          </cell>
          <cell r="G23">
            <v>0</v>
          </cell>
          <cell r="H23">
            <v>0</v>
          </cell>
          <cell r="I23">
            <v>0</v>
          </cell>
          <cell r="J23">
            <v>0</v>
          </cell>
          <cell r="K23">
            <v>0</v>
          </cell>
          <cell r="L23">
            <v>0</v>
          </cell>
          <cell r="M23">
            <v>0</v>
          </cell>
          <cell r="N23">
            <v>7827</v>
          </cell>
        </row>
        <row r="25">
          <cell r="A25" t="str">
            <v>Standard Margin %</v>
          </cell>
          <cell r="B25">
            <v>0.75266852581979038</v>
          </cell>
          <cell r="C25" t="e">
            <v>#DIV/0!</v>
          </cell>
          <cell r="D25" t="e">
            <v>#DIV/0!</v>
          </cell>
          <cell r="E25" t="e">
            <v>#DIV/0!</v>
          </cell>
          <cell r="F25" t="e">
            <v>#DIV/0!</v>
          </cell>
          <cell r="G25" t="e">
            <v>#DIV/0!</v>
          </cell>
          <cell r="H25" t="e">
            <v>#DIV/0!</v>
          </cell>
          <cell r="I25" t="e">
            <v>#DIV/0!</v>
          </cell>
          <cell r="J25" t="e">
            <v>#DIV/0!</v>
          </cell>
          <cell r="K25" t="e">
            <v>#DIV/0!</v>
          </cell>
          <cell r="L25" t="e">
            <v>#DIV/0!</v>
          </cell>
          <cell r="M25" t="e">
            <v>#DIV/0!</v>
          </cell>
          <cell r="N25">
            <v>0.75266852581979038</v>
          </cell>
        </row>
        <row r="27">
          <cell r="A27" t="str">
            <v>Other Costs:</v>
          </cell>
        </row>
        <row r="28">
          <cell r="A28" t="str">
            <v xml:space="preserve">  Unabsorbed O/Head</v>
          </cell>
          <cell r="B28">
            <v>49</v>
          </cell>
          <cell r="C28">
            <v>108</v>
          </cell>
          <cell r="D28">
            <v>93</v>
          </cell>
          <cell r="E28">
            <v>-42</v>
          </cell>
          <cell r="F28">
            <v>14</v>
          </cell>
          <cell r="G28">
            <v>9</v>
          </cell>
          <cell r="H28">
            <v>-7</v>
          </cell>
          <cell r="I28">
            <v>44</v>
          </cell>
          <cell r="J28">
            <v>-32</v>
          </cell>
          <cell r="K28">
            <v>81</v>
          </cell>
          <cell r="N28">
            <v>49</v>
          </cell>
        </row>
        <row r="29">
          <cell r="A29" t="str">
            <v xml:space="preserve">  Fixed Mfg.</v>
          </cell>
          <cell r="B29">
            <v>687</v>
          </cell>
          <cell r="C29">
            <v>709</v>
          </cell>
          <cell r="D29">
            <v>681</v>
          </cell>
          <cell r="E29">
            <v>687</v>
          </cell>
          <cell r="F29">
            <v>659</v>
          </cell>
          <cell r="G29">
            <v>778</v>
          </cell>
          <cell r="H29">
            <v>714</v>
          </cell>
          <cell r="I29">
            <v>728</v>
          </cell>
          <cell r="J29">
            <v>805</v>
          </cell>
          <cell r="K29">
            <v>732</v>
          </cell>
          <cell r="N29">
            <v>687</v>
          </cell>
        </row>
        <row r="30">
          <cell r="A30" t="str">
            <v xml:space="preserve">  Warranty Expense</v>
          </cell>
          <cell r="B30">
            <v>46</v>
          </cell>
          <cell r="C30">
            <v>53</v>
          </cell>
          <cell r="D30">
            <v>54</v>
          </cell>
          <cell r="E30">
            <v>50</v>
          </cell>
          <cell r="F30">
            <v>61</v>
          </cell>
          <cell r="G30">
            <v>47</v>
          </cell>
          <cell r="H30">
            <v>67</v>
          </cell>
          <cell r="I30">
            <v>34</v>
          </cell>
          <cell r="J30">
            <v>28</v>
          </cell>
          <cell r="K30">
            <v>32</v>
          </cell>
          <cell r="N30">
            <v>46</v>
          </cell>
        </row>
        <row r="31">
          <cell r="A31" t="str">
            <v xml:space="preserve">  Service</v>
          </cell>
          <cell r="B31">
            <v>94</v>
          </cell>
          <cell r="C31">
            <v>71</v>
          </cell>
          <cell r="D31">
            <v>87</v>
          </cell>
          <cell r="E31">
            <v>64</v>
          </cell>
          <cell r="F31">
            <v>81</v>
          </cell>
          <cell r="G31">
            <v>107</v>
          </cell>
          <cell r="H31">
            <v>84</v>
          </cell>
          <cell r="I31">
            <v>77</v>
          </cell>
          <cell r="J31">
            <v>148</v>
          </cell>
          <cell r="K31">
            <v>77</v>
          </cell>
          <cell r="N31">
            <v>94</v>
          </cell>
        </row>
        <row r="33">
          <cell r="A33" t="str">
            <v>Total Cost</v>
          </cell>
          <cell r="B33">
            <v>3448</v>
          </cell>
          <cell r="C33">
            <v>0</v>
          </cell>
          <cell r="D33">
            <v>0</v>
          </cell>
          <cell r="E33">
            <v>0</v>
          </cell>
          <cell r="F33">
            <v>0</v>
          </cell>
          <cell r="G33">
            <v>0</v>
          </cell>
          <cell r="H33">
            <v>0</v>
          </cell>
          <cell r="I33">
            <v>0</v>
          </cell>
          <cell r="J33">
            <v>0</v>
          </cell>
          <cell r="K33">
            <v>0</v>
          </cell>
          <cell r="L33">
            <v>0</v>
          </cell>
          <cell r="M33">
            <v>0</v>
          </cell>
          <cell r="N33">
            <v>3448</v>
          </cell>
        </row>
        <row r="35">
          <cell r="A35" t="str">
            <v>Gross Profit</v>
          </cell>
          <cell r="B35">
            <v>6873</v>
          </cell>
          <cell r="C35">
            <v>0</v>
          </cell>
          <cell r="D35">
            <v>0</v>
          </cell>
          <cell r="E35">
            <v>0</v>
          </cell>
          <cell r="F35">
            <v>0</v>
          </cell>
          <cell r="G35">
            <v>0</v>
          </cell>
          <cell r="H35">
            <v>0</v>
          </cell>
          <cell r="I35">
            <v>0</v>
          </cell>
          <cell r="J35">
            <v>0</v>
          </cell>
          <cell r="K35">
            <v>0</v>
          </cell>
          <cell r="L35">
            <v>0</v>
          </cell>
          <cell r="M35">
            <v>0</v>
          </cell>
          <cell r="N35">
            <v>6873</v>
          </cell>
        </row>
        <row r="37">
          <cell r="A37" t="str">
            <v>Marketing</v>
          </cell>
          <cell r="B37">
            <v>405</v>
          </cell>
          <cell r="C37">
            <v>277</v>
          </cell>
          <cell r="D37">
            <v>232</v>
          </cell>
          <cell r="E37">
            <v>205</v>
          </cell>
          <cell r="F37">
            <v>269</v>
          </cell>
          <cell r="G37">
            <v>273</v>
          </cell>
          <cell r="H37">
            <v>220</v>
          </cell>
          <cell r="I37">
            <v>258</v>
          </cell>
          <cell r="J37">
            <v>334</v>
          </cell>
          <cell r="K37">
            <v>347</v>
          </cell>
          <cell r="N37">
            <v>405</v>
          </cell>
        </row>
        <row r="38">
          <cell r="A38" t="str">
            <v xml:space="preserve">Sales </v>
          </cell>
          <cell r="B38">
            <v>683</v>
          </cell>
          <cell r="C38">
            <v>594</v>
          </cell>
          <cell r="D38">
            <v>592</v>
          </cell>
          <cell r="E38">
            <v>504</v>
          </cell>
          <cell r="F38">
            <v>535</v>
          </cell>
          <cell r="G38">
            <v>570</v>
          </cell>
          <cell r="H38">
            <v>488</v>
          </cell>
          <cell r="I38">
            <v>486</v>
          </cell>
          <cell r="J38">
            <v>564</v>
          </cell>
          <cell r="K38">
            <v>479</v>
          </cell>
          <cell r="N38">
            <v>683</v>
          </cell>
        </row>
        <row r="39">
          <cell r="A39" t="str">
            <v>Engineering</v>
          </cell>
          <cell r="B39">
            <v>607</v>
          </cell>
          <cell r="C39">
            <v>487</v>
          </cell>
          <cell r="D39">
            <v>538</v>
          </cell>
          <cell r="E39">
            <v>444</v>
          </cell>
          <cell r="F39">
            <v>443</v>
          </cell>
          <cell r="G39">
            <v>425</v>
          </cell>
          <cell r="H39">
            <v>375</v>
          </cell>
          <cell r="I39">
            <v>455</v>
          </cell>
          <cell r="J39">
            <v>438</v>
          </cell>
          <cell r="K39">
            <v>437</v>
          </cell>
          <cell r="N39">
            <v>607</v>
          </cell>
        </row>
        <row r="40">
          <cell r="A40" t="str">
            <v>G&amp;A Expense</v>
          </cell>
          <cell r="B40">
            <v>547</v>
          </cell>
          <cell r="C40">
            <v>419</v>
          </cell>
          <cell r="D40">
            <v>679</v>
          </cell>
          <cell r="E40">
            <v>428</v>
          </cell>
          <cell r="F40">
            <v>435</v>
          </cell>
          <cell r="G40">
            <v>-829</v>
          </cell>
          <cell r="H40">
            <v>391</v>
          </cell>
          <cell r="I40">
            <v>621</v>
          </cell>
          <cell r="J40">
            <v>-3019</v>
          </cell>
          <cell r="K40">
            <v>625</v>
          </cell>
          <cell r="N40">
            <v>547</v>
          </cell>
        </row>
        <row r="42">
          <cell r="A42" t="str">
            <v>Oper. Expenses</v>
          </cell>
          <cell r="B42">
            <v>2242</v>
          </cell>
          <cell r="C42">
            <v>0</v>
          </cell>
          <cell r="D42">
            <v>0</v>
          </cell>
          <cell r="E42">
            <v>0</v>
          </cell>
          <cell r="F42">
            <v>0</v>
          </cell>
          <cell r="G42">
            <v>0</v>
          </cell>
          <cell r="H42">
            <v>0</v>
          </cell>
          <cell r="I42">
            <v>0</v>
          </cell>
          <cell r="J42">
            <v>0</v>
          </cell>
          <cell r="K42">
            <v>0</v>
          </cell>
          <cell r="L42">
            <v>0</v>
          </cell>
          <cell r="M42">
            <v>0</v>
          </cell>
          <cell r="N42">
            <v>2242</v>
          </cell>
        </row>
        <row r="44">
          <cell r="A44" t="str">
            <v>Operating Profit</v>
          </cell>
          <cell r="B44">
            <v>4631</v>
          </cell>
          <cell r="C44">
            <v>0</v>
          </cell>
          <cell r="D44">
            <v>0</v>
          </cell>
          <cell r="E44">
            <v>0</v>
          </cell>
          <cell r="F44">
            <v>0</v>
          </cell>
          <cell r="G44">
            <v>0</v>
          </cell>
          <cell r="H44">
            <v>0</v>
          </cell>
          <cell r="I44">
            <v>0</v>
          </cell>
          <cell r="J44">
            <v>0</v>
          </cell>
          <cell r="K44">
            <v>0</v>
          </cell>
          <cell r="L44">
            <v>0</v>
          </cell>
          <cell r="M44">
            <v>0</v>
          </cell>
          <cell r="N44">
            <v>4631</v>
          </cell>
        </row>
        <row r="46">
          <cell r="A46" t="str">
            <v>Oper Profit %</v>
          </cell>
          <cell r="B46">
            <v>0.44869683170235442</v>
          </cell>
          <cell r="C46" t="e">
            <v>#DIV/0!</v>
          </cell>
          <cell r="D46" t="e">
            <v>#DIV/0!</v>
          </cell>
          <cell r="E46" t="e">
            <v>#DIV/0!</v>
          </cell>
          <cell r="F46" t="e">
            <v>#DIV/0!</v>
          </cell>
          <cell r="G46" t="e">
            <v>#DIV/0!</v>
          </cell>
          <cell r="H46" t="e">
            <v>#DIV/0!</v>
          </cell>
          <cell r="I46" t="e">
            <v>#DIV/0!</v>
          </cell>
          <cell r="J46" t="e">
            <v>#DIV/0!</v>
          </cell>
          <cell r="K46" t="e">
            <v>#DIV/0!</v>
          </cell>
          <cell r="L46" t="e">
            <v>#DIV/0!</v>
          </cell>
          <cell r="M46" t="e">
            <v>#DIV/0!</v>
          </cell>
          <cell r="N46">
            <v>0.44869683170235442</v>
          </cell>
        </row>
        <row r="48">
          <cell r="A48" t="str">
            <v>Other Expenses</v>
          </cell>
          <cell r="B48">
            <v>-41</v>
          </cell>
          <cell r="C48">
            <v>-41</v>
          </cell>
          <cell r="D48">
            <v>755</v>
          </cell>
          <cell r="E48">
            <v>174</v>
          </cell>
          <cell r="F48">
            <v>1525</v>
          </cell>
          <cell r="G48">
            <v>-41</v>
          </cell>
          <cell r="H48">
            <v>746</v>
          </cell>
          <cell r="I48">
            <v>-41</v>
          </cell>
          <cell r="J48">
            <v>-41</v>
          </cell>
          <cell r="K48">
            <v>-41</v>
          </cell>
          <cell r="N48">
            <v>-41</v>
          </cell>
        </row>
        <row r="50">
          <cell r="A50" t="str">
            <v>EBIT</v>
          </cell>
          <cell r="B50">
            <v>4672</v>
          </cell>
          <cell r="C50">
            <v>0</v>
          </cell>
          <cell r="D50">
            <v>0</v>
          </cell>
          <cell r="E50">
            <v>0</v>
          </cell>
          <cell r="F50">
            <v>0</v>
          </cell>
          <cell r="G50">
            <v>0</v>
          </cell>
          <cell r="H50">
            <v>0</v>
          </cell>
          <cell r="I50">
            <v>0</v>
          </cell>
          <cell r="J50">
            <v>0</v>
          </cell>
          <cell r="K50">
            <v>0</v>
          </cell>
          <cell r="L50">
            <v>0</v>
          </cell>
          <cell r="M50">
            <v>0</v>
          </cell>
          <cell r="N50">
            <v>4672</v>
          </cell>
        </row>
        <row r="52">
          <cell r="A52" t="str">
            <v>Income Taxes</v>
          </cell>
          <cell r="B52">
            <v>1847.7760000000001</v>
          </cell>
          <cell r="C52">
            <v>0</v>
          </cell>
          <cell r="D52">
            <v>0</v>
          </cell>
          <cell r="E52">
            <v>0</v>
          </cell>
          <cell r="F52">
            <v>0</v>
          </cell>
          <cell r="G52">
            <v>0</v>
          </cell>
          <cell r="H52">
            <v>0</v>
          </cell>
          <cell r="I52">
            <v>0</v>
          </cell>
          <cell r="J52">
            <v>0</v>
          </cell>
          <cell r="K52">
            <v>0</v>
          </cell>
          <cell r="L52">
            <v>0</v>
          </cell>
          <cell r="M52">
            <v>0</v>
          </cell>
          <cell r="N52">
            <v>1847.7760000000001</v>
          </cell>
        </row>
        <row r="55">
          <cell r="A55" t="str">
            <v>Profit After Taxes</v>
          </cell>
          <cell r="B55">
            <v>2824.2240000000002</v>
          </cell>
          <cell r="C55">
            <v>0</v>
          </cell>
          <cell r="D55">
            <v>0</v>
          </cell>
          <cell r="E55">
            <v>0</v>
          </cell>
          <cell r="F55">
            <v>0</v>
          </cell>
          <cell r="G55">
            <v>0</v>
          </cell>
          <cell r="H55">
            <v>0</v>
          </cell>
          <cell r="I55">
            <v>0</v>
          </cell>
          <cell r="J55">
            <v>0</v>
          </cell>
          <cell r="K55">
            <v>0</v>
          </cell>
          <cell r="L55">
            <v>0</v>
          </cell>
          <cell r="M55">
            <v>0</v>
          </cell>
          <cell r="N55">
            <v>2824.2240000000002</v>
          </cell>
        </row>
      </sheetData>
      <sheetData sheetId="4" refreshError="1">
        <row r="8">
          <cell r="B8">
            <v>36892</v>
          </cell>
          <cell r="C8">
            <v>36923</v>
          </cell>
          <cell r="D8">
            <v>36951</v>
          </cell>
          <cell r="E8">
            <v>36982</v>
          </cell>
          <cell r="F8">
            <v>37012</v>
          </cell>
          <cell r="G8">
            <v>37043</v>
          </cell>
          <cell r="H8">
            <v>37073</v>
          </cell>
          <cell r="I8">
            <v>37104</v>
          </cell>
          <cell r="J8">
            <v>37135</v>
          </cell>
          <cell r="K8">
            <v>37165</v>
          </cell>
          <cell r="L8">
            <v>37196</v>
          </cell>
          <cell r="M8">
            <v>37226</v>
          </cell>
          <cell r="N8" t="str">
            <v>YTD</v>
          </cell>
        </row>
        <row r="10">
          <cell r="A10" t="str">
            <v>Environmental</v>
          </cell>
          <cell r="B10">
            <v>6281</v>
          </cell>
          <cell r="C10">
            <v>12228</v>
          </cell>
          <cell r="D10">
            <v>20357</v>
          </cell>
          <cell r="E10">
            <v>25965</v>
          </cell>
          <cell r="F10">
            <v>31855</v>
          </cell>
          <cell r="G10">
            <v>38914</v>
          </cell>
          <cell r="H10">
            <v>44625</v>
          </cell>
          <cell r="I10">
            <v>51164</v>
          </cell>
          <cell r="J10">
            <v>59475</v>
          </cell>
          <cell r="K10">
            <v>66210</v>
          </cell>
          <cell r="L10">
            <v>73344</v>
          </cell>
          <cell r="M10">
            <v>80958</v>
          </cell>
          <cell r="N10">
            <v>0</v>
          </cell>
        </row>
        <row r="11">
          <cell r="A11" t="str">
            <v>Mechanical</v>
          </cell>
          <cell r="B11">
            <v>1758</v>
          </cell>
          <cell r="C11">
            <v>3571</v>
          </cell>
          <cell r="D11">
            <v>5605</v>
          </cell>
          <cell r="E11">
            <v>7273</v>
          </cell>
          <cell r="F11">
            <v>8730</v>
          </cell>
          <cell r="G11">
            <v>10516</v>
          </cell>
          <cell r="H11">
            <v>12265</v>
          </cell>
          <cell r="I11">
            <v>13297</v>
          </cell>
          <cell r="J11">
            <v>15501</v>
          </cell>
          <cell r="K11">
            <v>17105</v>
          </cell>
          <cell r="L11">
            <v>18797</v>
          </cell>
          <cell r="M11">
            <v>20507</v>
          </cell>
          <cell r="N11">
            <v>0</v>
          </cell>
        </row>
        <row r="12">
          <cell r="A12" t="str">
            <v>Adjustments</v>
          </cell>
          <cell r="B12">
            <v>-156</v>
          </cell>
          <cell r="C12">
            <v>-302</v>
          </cell>
          <cell r="D12">
            <v>-509</v>
          </cell>
          <cell r="E12">
            <v>-658</v>
          </cell>
          <cell r="F12">
            <v>-817</v>
          </cell>
          <cell r="G12">
            <v>-1007</v>
          </cell>
          <cell r="H12">
            <v>-1157</v>
          </cell>
          <cell r="I12">
            <v>-1337</v>
          </cell>
          <cell r="J12">
            <v>-1560</v>
          </cell>
          <cell r="K12">
            <v>-1742</v>
          </cell>
          <cell r="L12">
            <v>-1934</v>
          </cell>
          <cell r="M12">
            <v>-2142</v>
          </cell>
          <cell r="N12">
            <v>0</v>
          </cell>
        </row>
        <row r="14">
          <cell r="A14" t="str">
            <v>Total Sales</v>
          </cell>
          <cell r="B14">
            <v>7883</v>
          </cell>
          <cell r="C14">
            <v>15497</v>
          </cell>
          <cell r="D14">
            <v>25453</v>
          </cell>
          <cell r="E14">
            <v>32580</v>
          </cell>
          <cell r="F14">
            <v>39768</v>
          </cell>
          <cell r="G14">
            <v>48423</v>
          </cell>
          <cell r="H14">
            <v>55733</v>
          </cell>
          <cell r="I14">
            <v>63124</v>
          </cell>
          <cell r="J14">
            <v>73416</v>
          </cell>
          <cell r="K14">
            <v>81573</v>
          </cell>
          <cell r="L14">
            <v>90207</v>
          </cell>
          <cell r="M14">
            <v>99323</v>
          </cell>
          <cell r="N14">
            <v>0</v>
          </cell>
        </row>
        <row r="16">
          <cell r="A16" t="str">
            <v>Standard Cost</v>
          </cell>
        </row>
        <row r="17">
          <cell r="A17" t="str">
            <v xml:space="preserve">  Material</v>
          </cell>
          <cell r="B17">
            <v>1503</v>
          </cell>
          <cell r="C17">
            <v>2954</v>
          </cell>
          <cell r="D17">
            <v>4854</v>
          </cell>
          <cell r="E17">
            <v>6215</v>
          </cell>
          <cell r="F17">
            <v>7589</v>
          </cell>
          <cell r="G17">
            <v>9261</v>
          </cell>
          <cell r="H17">
            <v>10671</v>
          </cell>
          <cell r="I17">
            <v>12102</v>
          </cell>
          <cell r="J17">
            <v>14089</v>
          </cell>
          <cell r="K17">
            <v>15665</v>
          </cell>
          <cell r="L17">
            <v>17333</v>
          </cell>
          <cell r="M17">
            <v>19089</v>
          </cell>
          <cell r="N17">
            <v>0</v>
          </cell>
        </row>
        <row r="18">
          <cell r="A18" t="str">
            <v xml:space="preserve">  Labor</v>
          </cell>
          <cell r="B18">
            <v>169</v>
          </cell>
          <cell r="C18">
            <v>332</v>
          </cell>
          <cell r="D18">
            <v>545</v>
          </cell>
          <cell r="E18">
            <v>698</v>
          </cell>
          <cell r="F18">
            <v>852</v>
          </cell>
          <cell r="G18">
            <v>1038</v>
          </cell>
          <cell r="H18">
            <v>1195</v>
          </cell>
          <cell r="I18">
            <v>1354</v>
          </cell>
          <cell r="J18">
            <v>1575</v>
          </cell>
          <cell r="K18">
            <v>1750</v>
          </cell>
          <cell r="L18">
            <v>1936</v>
          </cell>
          <cell r="M18">
            <v>2124</v>
          </cell>
          <cell r="N18">
            <v>0</v>
          </cell>
        </row>
        <row r="19">
          <cell r="A19" t="str">
            <v xml:space="preserve">  Overhead</v>
          </cell>
          <cell r="B19">
            <v>322</v>
          </cell>
          <cell r="C19">
            <v>632</v>
          </cell>
          <cell r="D19">
            <v>1043</v>
          </cell>
          <cell r="E19">
            <v>1338</v>
          </cell>
          <cell r="F19">
            <v>1635</v>
          </cell>
          <cell r="G19">
            <v>1975</v>
          </cell>
          <cell r="H19">
            <v>2262</v>
          </cell>
          <cell r="I19">
            <v>2553</v>
          </cell>
          <cell r="J19">
            <v>2957</v>
          </cell>
          <cell r="K19">
            <v>3278</v>
          </cell>
          <cell r="L19">
            <v>3618</v>
          </cell>
          <cell r="M19">
            <v>3991</v>
          </cell>
          <cell r="N19">
            <v>0</v>
          </cell>
        </row>
        <row r="21">
          <cell r="A21" t="str">
            <v>Total Standard Cost</v>
          </cell>
          <cell r="B21">
            <v>1994</v>
          </cell>
          <cell r="C21">
            <v>3918</v>
          </cell>
          <cell r="D21">
            <v>6442</v>
          </cell>
          <cell r="E21">
            <v>8251</v>
          </cell>
          <cell r="F21">
            <v>10076</v>
          </cell>
          <cell r="G21">
            <v>12274</v>
          </cell>
          <cell r="H21">
            <v>14128</v>
          </cell>
          <cell r="I21">
            <v>16009</v>
          </cell>
          <cell r="J21">
            <v>18621</v>
          </cell>
          <cell r="K21">
            <v>20693</v>
          </cell>
          <cell r="L21">
            <v>22887</v>
          </cell>
          <cell r="M21">
            <v>25204</v>
          </cell>
          <cell r="N21">
            <v>0</v>
          </cell>
        </row>
        <row r="23">
          <cell r="A23" t="str">
            <v>Standard Margin $</v>
          </cell>
          <cell r="B23">
            <v>6045</v>
          </cell>
          <cell r="C23">
            <v>11881</v>
          </cell>
          <cell r="D23">
            <v>19520</v>
          </cell>
          <cell r="E23">
            <v>24987</v>
          </cell>
          <cell r="F23">
            <v>30509</v>
          </cell>
          <cell r="G23">
            <v>37156</v>
          </cell>
          <cell r="H23">
            <v>42762</v>
          </cell>
          <cell r="I23">
            <v>48452</v>
          </cell>
          <cell r="J23">
            <v>56355</v>
          </cell>
          <cell r="K23">
            <v>62622</v>
          </cell>
          <cell r="L23">
            <v>69254</v>
          </cell>
          <cell r="M23">
            <v>76261</v>
          </cell>
          <cell r="N23">
            <v>0</v>
          </cell>
        </row>
        <row r="25">
          <cell r="A25" t="str">
            <v>Standard Margin %</v>
          </cell>
          <cell r="B25">
            <v>0.75195919890533647</v>
          </cell>
          <cell r="C25">
            <v>0.7520096208620799</v>
          </cell>
          <cell r="D25">
            <v>0.75186811493721595</v>
          </cell>
          <cell r="E25">
            <v>0.75176003369637168</v>
          </cell>
          <cell r="F25">
            <v>0.75173093507453492</v>
          </cell>
          <cell r="G25">
            <v>0.75168925753590932</v>
          </cell>
          <cell r="H25">
            <v>0.75166110036913336</v>
          </cell>
          <cell r="I25">
            <v>0.75164828345821499</v>
          </cell>
          <cell r="J25">
            <v>0.75164052496798972</v>
          </cell>
          <cell r="K25">
            <v>0.75162935845886092</v>
          </cell>
          <cell r="L25">
            <v>0.75160894715707449</v>
          </cell>
          <cell r="M25">
            <v>0.75159907357216771</v>
          </cell>
          <cell r="N25" t="e">
            <v>#DIV/0!</v>
          </cell>
        </row>
        <row r="27">
          <cell r="A27" t="str">
            <v>Other Costs:</v>
          </cell>
        </row>
        <row r="28">
          <cell r="A28" t="str">
            <v xml:space="preserve">  Unabsorbed O/Head</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 xml:space="preserve">  Fixed Mfg.</v>
          </cell>
          <cell r="B29">
            <v>731</v>
          </cell>
          <cell r="C29">
            <v>1463</v>
          </cell>
          <cell r="D29">
            <v>2264</v>
          </cell>
          <cell r="E29">
            <v>2982</v>
          </cell>
          <cell r="F29">
            <v>3712</v>
          </cell>
          <cell r="G29">
            <v>4484</v>
          </cell>
          <cell r="H29">
            <v>5211</v>
          </cell>
          <cell r="I29">
            <v>5948</v>
          </cell>
          <cell r="J29">
            <v>6742</v>
          </cell>
          <cell r="K29">
            <v>7463</v>
          </cell>
          <cell r="L29">
            <v>8170</v>
          </cell>
          <cell r="M29">
            <v>8940</v>
          </cell>
          <cell r="N29">
            <v>0</v>
          </cell>
        </row>
        <row r="30">
          <cell r="A30" t="str">
            <v xml:space="preserve">  Warranty Expense</v>
          </cell>
          <cell r="B30">
            <v>77</v>
          </cell>
          <cell r="C30">
            <v>154</v>
          </cell>
          <cell r="D30">
            <v>250</v>
          </cell>
          <cell r="E30">
            <v>312</v>
          </cell>
          <cell r="F30">
            <v>374</v>
          </cell>
          <cell r="G30">
            <v>451</v>
          </cell>
          <cell r="H30">
            <v>506</v>
          </cell>
          <cell r="I30">
            <v>561</v>
          </cell>
          <cell r="J30">
            <v>630</v>
          </cell>
          <cell r="K30">
            <v>679</v>
          </cell>
          <cell r="L30">
            <v>728</v>
          </cell>
          <cell r="M30">
            <v>789</v>
          </cell>
          <cell r="N30">
            <v>0</v>
          </cell>
        </row>
        <row r="31">
          <cell r="A31" t="str">
            <v xml:space="preserve">  Service</v>
          </cell>
          <cell r="B31">
            <v>92</v>
          </cell>
          <cell r="C31">
            <v>197</v>
          </cell>
          <cell r="D31">
            <v>295</v>
          </cell>
          <cell r="E31">
            <v>398</v>
          </cell>
          <cell r="F31">
            <v>495</v>
          </cell>
          <cell r="G31">
            <v>598</v>
          </cell>
          <cell r="H31">
            <v>695</v>
          </cell>
          <cell r="I31">
            <v>793</v>
          </cell>
          <cell r="J31">
            <v>896</v>
          </cell>
          <cell r="K31">
            <v>1000</v>
          </cell>
          <cell r="L31">
            <v>1098</v>
          </cell>
          <cell r="M31">
            <v>1202</v>
          </cell>
          <cell r="N31">
            <v>0</v>
          </cell>
        </row>
        <row r="33">
          <cell r="A33" t="str">
            <v>Total Cost</v>
          </cell>
          <cell r="B33">
            <v>2894</v>
          </cell>
          <cell r="C33">
            <v>5732</v>
          </cell>
          <cell r="D33">
            <v>9251</v>
          </cell>
          <cell r="E33">
            <v>11943</v>
          </cell>
          <cell r="F33">
            <v>14657</v>
          </cell>
          <cell r="G33">
            <v>17807</v>
          </cell>
          <cell r="H33">
            <v>20540</v>
          </cell>
          <cell r="I33">
            <v>23311</v>
          </cell>
          <cell r="J33">
            <v>26889</v>
          </cell>
          <cell r="K33">
            <v>29835</v>
          </cell>
          <cell r="L33">
            <v>32883</v>
          </cell>
          <cell r="M33">
            <v>36135</v>
          </cell>
          <cell r="N33">
            <v>0</v>
          </cell>
        </row>
        <row r="35">
          <cell r="A35" t="str">
            <v>Gross Profit</v>
          </cell>
          <cell r="B35">
            <v>4989</v>
          </cell>
          <cell r="C35">
            <v>9765</v>
          </cell>
          <cell r="D35">
            <v>16202</v>
          </cell>
          <cell r="E35">
            <v>20637</v>
          </cell>
          <cell r="F35">
            <v>25111</v>
          </cell>
          <cell r="G35">
            <v>30616</v>
          </cell>
          <cell r="H35">
            <v>35193</v>
          </cell>
          <cell r="I35">
            <v>39813</v>
          </cell>
          <cell r="J35">
            <v>46527</v>
          </cell>
          <cell r="K35">
            <v>51738</v>
          </cell>
          <cell r="L35">
            <v>57324</v>
          </cell>
          <cell r="M35">
            <v>63188</v>
          </cell>
          <cell r="N35">
            <v>0</v>
          </cell>
        </row>
        <row r="37">
          <cell r="A37" t="str">
            <v>Marketing</v>
          </cell>
          <cell r="B37">
            <v>183</v>
          </cell>
          <cell r="C37">
            <v>367</v>
          </cell>
          <cell r="D37">
            <v>564</v>
          </cell>
          <cell r="E37">
            <v>748</v>
          </cell>
          <cell r="F37">
            <v>932</v>
          </cell>
          <cell r="G37">
            <v>1130</v>
          </cell>
          <cell r="H37">
            <v>1315</v>
          </cell>
          <cell r="I37">
            <v>1500</v>
          </cell>
          <cell r="J37">
            <v>1699</v>
          </cell>
          <cell r="K37">
            <v>1884</v>
          </cell>
          <cell r="L37">
            <v>2070</v>
          </cell>
          <cell r="M37">
            <v>2269</v>
          </cell>
          <cell r="N37">
            <v>0</v>
          </cell>
        </row>
        <row r="38">
          <cell r="A38" t="str">
            <v xml:space="preserve">Sales </v>
          </cell>
          <cell r="B38">
            <v>485</v>
          </cell>
          <cell r="C38">
            <v>986</v>
          </cell>
          <cell r="D38">
            <v>1534</v>
          </cell>
          <cell r="E38">
            <v>2015</v>
          </cell>
          <cell r="F38">
            <v>2497</v>
          </cell>
          <cell r="G38">
            <v>3025</v>
          </cell>
          <cell r="H38">
            <v>3513</v>
          </cell>
          <cell r="I38">
            <v>3997</v>
          </cell>
          <cell r="J38">
            <v>4527</v>
          </cell>
          <cell r="K38">
            <v>5010</v>
          </cell>
          <cell r="L38">
            <v>5495</v>
          </cell>
          <cell r="M38">
            <v>6026</v>
          </cell>
          <cell r="N38">
            <v>0</v>
          </cell>
        </row>
        <row r="39">
          <cell r="A39" t="str">
            <v>Engineering</v>
          </cell>
          <cell r="B39">
            <v>489</v>
          </cell>
          <cell r="C39">
            <v>979</v>
          </cell>
          <cell r="D39">
            <v>1494</v>
          </cell>
          <cell r="E39">
            <v>1985</v>
          </cell>
          <cell r="F39">
            <v>2476</v>
          </cell>
          <cell r="G39">
            <v>2993</v>
          </cell>
          <cell r="H39">
            <v>3485</v>
          </cell>
          <cell r="I39">
            <v>3978</v>
          </cell>
          <cell r="J39">
            <v>4497</v>
          </cell>
          <cell r="K39">
            <v>4992</v>
          </cell>
          <cell r="L39">
            <v>5488</v>
          </cell>
          <cell r="M39">
            <v>6010</v>
          </cell>
          <cell r="N39">
            <v>0</v>
          </cell>
        </row>
        <row r="40">
          <cell r="A40" t="str">
            <v>G&amp;A Expense</v>
          </cell>
          <cell r="B40">
            <v>381</v>
          </cell>
          <cell r="C40">
            <v>760</v>
          </cell>
          <cell r="D40">
            <v>1164</v>
          </cell>
          <cell r="E40">
            <v>1543</v>
          </cell>
          <cell r="F40">
            <v>1921</v>
          </cell>
          <cell r="G40">
            <v>2324</v>
          </cell>
          <cell r="H40">
            <v>2706</v>
          </cell>
          <cell r="I40">
            <v>3088</v>
          </cell>
          <cell r="J40">
            <v>3497</v>
          </cell>
          <cell r="K40">
            <v>3880</v>
          </cell>
          <cell r="L40">
            <v>4264</v>
          </cell>
          <cell r="M40">
            <v>4673</v>
          </cell>
          <cell r="N40">
            <v>0</v>
          </cell>
        </row>
        <row r="42">
          <cell r="A42" t="str">
            <v>Oper. Expenses</v>
          </cell>
          <cell r="B42">
            <v>1538</v>
          </cell>
          <cell r="C42">
            <v>3092</v>
          </cell>
          <cell r="D42">
            <v>4756</v>
          </cell>
          <cell r="E42">
            <v>6291</v>
          </cell>
          <cell r="F42">
            <v>7826</v>
          </cell>
          <cell r="G42">
            <v>9472</v>
          </cell>
          <cell r="H42">
            <v>11019</v>
          </cell>
          <cell r="I42">
            <v>12563</v>
          </cell>
          <cell r="J42">
            <v>14220</v>
          </cell>
          <cell r="K42">
            <v>15766</v>
          </cell>
          <cell r="L42">
            <v>17317</v>
          </cell>
          <cell r="M42">
            <v>18978</v>
          </cell>
          <cell r="N42">
            <v>0</v>
          </cell>
        </row>
        <row r="44">
          <cell r="A44" t="str">
            <v>Operating Profit</v>
          </cell>
          <cell r="B44">
            <v>3451</v>
          </cell>
          <cell r="C44">
            <v>6673</v>
          </cell>
          <cell r="D44">
            <v>11446</v>
          </cell>
          <cell r="E44">
            <v>14346</v>
          </cell>
          <cell r="F44">
            <v>17285</v>
          </cell>
          <cell r="G44">
            <v>21144</v>
          </cell>
          <cell r="H44">
            <v>24174</v>
          </cell>
          <cell r="I44">
            <v>27250</v>
          </cell>
          <cell r="J44">
            <v>32307</v>
          </cell>
          <cell r="K44">
            <v>35972</v>
          </cell>
          <cell r="L44">
            <v>40007</v>
          </cell>
          <cell r="M44">
            <v>44210</v>
          </cell>
          <cell r="N44">
            <v>0</v>
          </cell>
        </row>
        <row r="46">
          <cell r="A46" t="str">
            <v>Oper Profit %</v>
          </cell>
          <cell r="B46">
            <v>0.4377774958772041</v>
          </cell>
          <cell r="C46">
            <v>0.43059947086532879</v>
          </cell>
          <cell r="D46">
            <v>0.44969158841786822</v>
          </cell>
          <cell r="E46">
            <v>0.44033149171270719</v>
          </cell>
          <cell r="F46">
            <v>0.43464594648963989</v>
          </cell>
          <cell r="G46">
            <v>0.43665200421287403</v>
          </cell>
          <cell r="H46">
            <v>0.43374661331706527</v>
          </cell>
          <cell r="I46">
            <v>0.43169000697040744</v>
          </cell>
          <cell r="J46">
            <v>0.44005393919581565</v>
          </cell>
          <cell r="K46">
            <v>0.44097924558371032</v>
          </cell>
          <cell r="L46">
            <v>0.4435021672375758</v>
          </cell>
          <cell r="M46">
            <v>0.44511341783876845</v>
          </cell>
          <cell r="N46" t="e">
            <v>#DIV/0!</v>
          </cell>
        </row>
        <row r="48">
          <cell r="A48" t="str">
            <v>Other Expenses</v>
          </cell>
          <cell r="B48">
            <v>11</v>
          </cell>
          <cell r="C48">
            <v>21</v>
          </cell>
          <cell r="D48">
            <v>32</v>
          </cell>
          <cell r="E48">
            <v>42</v>
          </cell>
          <cell r="F48">
            <v>53</v>
          </cell>
          <cell r="G48">
            <v>63</v>
          </cell>
          <cell r="H48">
            <v>74</v>
          </cell>
          <cell r="I48">
            <v>84</v>
          </cell>
          <cell r="J48">
            <v>95</v>
          </cell>
          <cell r="K48">
            <v>105</v>
          </cell>
          <cell r="L48">
            <v>116</v>
          </cell>
          <cell r="M48">
            <v>65202</v>
          </cell>
          <cell r="N48">
            <v>0</v>
          </cell>
        </row>
        <row r="50">
          <cell r="A50" t="str">
            <v>EBIT</v>
          </cell>
          <cell r="B50">
            <v>3440</v>
          </cell>
          <cell r="C50">
            <v>6652</v>
          </cell>
          <cell r="D50">
            <v>11414</v>
          </cell>
          <cell r="E50">
            <v>14304</v>
          </cell>
          <cell r="F50">
            <v>17232</v>
          </cell>
          <cell r="G50">
            <v>21081</v>
          </cell>
          <cell r="H50">
            <v>24100</v>
          </cell>
          <cell r="I50">
            <v>27166</v>
          </cell>
          <cell r="J50">
            <v>32212</v>
          </cell>
          <cell r="K50">
            <v>35867</v>
          </cell>
          <cell r="L50">
            <v>39891</v>
          </cell>
          <cell r="M50">
            <v>-20992</v>
          </cell>
          <cell r="N50">
            <v>0</v>
          </cell>
        </row>
        <row r="52">
          <cell r="A52" t="str">
            <v>Income Taxes</v>
          </cell>
          <cell r="B52">
            <v>1360.52</v>
          </cell>
          <cell r="C52">
            <v>2630.866</v>
          </cell>
          <cell r="D52">
            <v>4514.2370000000001</v>
          </cell>
          <cell r="E52">
            <v>5657.232</v>
          </cell>
          <cell r="F52">
            <v>6815.2560000000003</v>
          </cell>
          <cell r="G52">
            <v>8337.5355</v>
          </cell>
          <cell r="H52">
            <v>9531.5499999999993</v>
          </cell>
          <cell r="I52">
            <v>10744.152999999998</v>
          </cell>
          <cell r="J52">
            <v>12739.845999999998</v>
          </cell>
          <cell r="K52">
            <v>14185.398499999998</v>
          </cell>
          <cell r="L52">
            <v>15776.890499999998</v>
          </cell>
          <cell r="M52">
            <v>-8302.336000000003</v>
          </cell>
          <cell r="N52">
            <v>0</v>
          </cell>
        </row>
        <row r="55">
          <cell r="A55" t="str">
            <v>Profit After Taxes</v>
          </cell>
          <cell r="B55">
            <v>2079.48</v>
          </cell>
          <cell r="C55">
            <v>4021.134</v>
          </cell>
          <cell r="D55">
            <v>6899.7629999999999</v>
          </cell>
          <cell r="E55">
            <v>8646.768</v>
          </cell>
          <cell r="F55">
            <v>10416.743999999999</v>
          </cell>
          <cell r="G55">
            <v>12743.4645</v>
          </cell>
          <cell r="H55">
            <v>14568.45</v>
          </cell>
          <cell r="I55">
            <v>16421.847000000002</v>
          </cell>
          <cell r="J55">
            <v>19472.154000000002</v>
          </cell>
          <cell r="K55">
            <v>21681.601500000004</v>
          </cell>
          <cell r="L55">
            <v>24114.109500000002</v>
          </cell>
          <cell r="M55">
            <v>-12689.663999999997</v>
          </cell>
          <cell r="N55">
            <v>0</v>
          </cell>
        </row>
      </sheetData>
      <sheetData sheetId="5" refreshError="1">
        <row r="8">
          <cell r="B8">
            <v>36892</v>
          </cell>
          <cell r="C8">
            <v>36923</v>
          </cell>
          <cell r="D8">
            <v>36951</v>
          </cell>
          <cell r="E8">
            <v>36982</v>
          </cell>
          <cell r="F8">
            <v>37012</v>
          </cell>
          <cell r="G8">
            <v>37043</v>
          </cell>
          <cell r="H8">
            <v>37073</v>
          </cell>
          <cell r="I8">
            <v>37104</v>
          </cell>
          <cell r="J8">
            <v>37135</v>
          </cell>
          <cell r="K8">
            <v>37165</v>
          </cell>
          <cell r="L8">
            <v>37196</v>
          </cell>
          <cell r="M8">
            <v>37226</v>
          </cell>
          <cell r="N8" t="str">
            <v>YTD</v>
          </cell>
        </row>
        <row r="10">
          <cell r="A10" t="str">
            <v>Environmental</v>
          </cell>
          <cell r="B10">
            <v>6281</v>
          </cell>
          <cell r="C10">
            <v>5947</v>
          </cell>
          <cell r="D10">
            <v>8129</v>
          </cell>
          <cell r="E10">
            <v>5608</v>
          </cell>
          <cell r="F10">
            <v>5890</v>
          </cell>
          <cell r="G10">
            <v>7059</v>
          </cell>
          <cell r="H10">
            <v>5711</v>
          </cell>
          <cell r="I10">
            <v>6539</v>
          </cell>
          <cell r="J10">
            <v>8311</v>
          </cell>
          <cell r="K10">
            <v>6735</v>
          </cell>
          <cell r="L10">
            <v>7134</v>
          </cell>
          <cell r="M10">
            <v>7614</v>
          </cell>
          <cell r="N10">
            <v>80958</v>
          </cell>
        </row>
        <row r="11">
          <cell r="A11" t="str">
            <v>Mechanical</v>
          </cell>
          <cell r="B11">
            <v>1758</v>
          </cell>
          <cell r="C11">
            <v>1813</v>
          </cell>
          <cell r="D11">
            <v>2034</v>
          </cell>
          <cell r="E11">
            <v>1668</v>
          </cell>
          <cell r="F11">
            <v>1457</v>
          </cell>
          <cell r="G11">
            <v>1786</v>
          </cell>
          <cell r="H11">
            <v>1749</v>
          </cell>
          <cell r="I11">
            <v>1032</v>
          </cell>
          <cell r="J11">
            <v>2204</v>
          </cell>
          <cell r="K11">
            <v>1604</v>
          </cell>
          <cell r="L11">
            <v>1692</v>
          </cell>
          <cell r="M11">
            <v>1710</v>
          </cell>
          <cell r="N11">
            <v>20507</v>
          </cell>
        </row>
        <row r="12">
          <cell r="A12" t="str">
            <v>Adjustments</v>
          </cell>
          <cell r="B12">
            <v>-156</v>
          </cell>
          <cell r="C12">
            <v>-146</v>
          </cell>
          <cell r="D12">
            <v>-207</v>
          </cell>
          <cell r="E12">
            <v>-149</v>
          </cell>
          <cell r="F12">
            <v>-159</v>
          </cell>
          <cell r="G12">
            <v>-190</v>
          </cell>
          <cell r="H12">
            <v>-150</v>
          </cell>
          <cell r="I12">
            <v>-180</v>
          </cell>
          <cell r="J12">
            <v>-223</v>
          </cell>
          <cell r="K12">
            <v>-182</v>
          </cell>
          <cell r="L12">
            <v>-192</v>
          </cell>
          <cell r="M12">
            <v>-208</v>
          </cell>
          <cell r="N12">
            <v>-2142</v>
          </cell>
        </row>
        <row r="14">
          <cell r="A14" t="str">
            <v>Total Sales</v>
          </cell>
          <cell r="B14">
            <v>7883</v>
          </cell>
          <cell r="C14">
            <v>7614</v>
          </cell>
          <cell r="D14">
            <v>9956</v>
          </cell>
          <cell r="E14">
            <v>7127</v>
          </cell>
          <cell r="F14">
            <v>7188</v>
          </cell>
          <cell r="G14">
            <v>8655</v>
          </cell>
          <cell r="H14">
            <v>7310</v>
          </cell>
          <cell r="I14">
            <v>7391</v>
          </cell>
          <cell r="J14">
            <v>10292</v>
          </cell>
          <cell r="K14">
            <v>8157</v>
          </cell>
          <cell r="L14">
            <v>8634</v>
          </cell>
          <cell r="M14">
            <v>9116</v>
          </cell>
          <cell r="N14">
            <v>99323</v>
          </cell>
        </row>
        <row r="16">
          <cell r="A16" t="str">
            <v>Standard Cost</v>
          </cell>
        </row>
        <row r="17">
          <cell r="A17" t="str">
            <v xml:space="preserve">  Material</v>
          </cell>
          <cell r="B17">
            <v>1503</v>
          </cell>
          <cell r="C17">
            <v>1451</v>
          </cell>
          <cell r="D17">
            <v>1900</v>
          </cell>
          <cell r="E17">
            <v>1361</v>
          </cell>
          <cell r="F17">
            <v>1374</v>
          </cell>
          <cell r="G17">
            <v>1672</v>
          </cell>
          <cell r="H17">
            <v>1410</v>
          </cell>
          <cell r="I17">
            <v>1431</v>
          </cell>
          <cell r="J17">
            <v>1987</v>
          </cell>
          <cell r="K17">
            <v>1576</v>
          </cell>
          <cell r="L17">
            <v>1668</v>
          </cell>
          <cell r="M17">
            <v>1756</v>
          </cell>
          <cell r="N17">
            <v>19089</v>
          </cell>
        </row>
        <row r="18">
          <cell r="A18" t="str">
            <v xml:space="preserve">  Labor</v>
          </cell>
          <cell r="B18">
            <v>169</v>
          </cell>
          <cell r="C18">
            <v>163</v>
          </cell>
          <cell r="D18">
            <v>213</v>
          </cell>
          <cell r="E18">
            <v>153</v>
          </cell>
          <cell r="F18">
            <v>154</v>
          </cell>
          <cell r="G18">
            <v>186</v>
          </cell>
          <cell r="H18">
            <v>157</v>
          </cell>
          <cell r="I18">
            <v>159</v>
          </cell>
          <cell r="J18">
            <v>221</v>
          </cell>
          <cell r="K18">
            <v>175</v>
          </cell>
          <cell r="L18">
            <v>186</v>
          </cell>
          <cell r="M18">
            <v>188</v>
          </cell>
          <cell r="N18">
            <v>2124</v>
          </cell>
        </row>
        <row r="19">
          <cell r="A19" t="str">
            <v xml:space="preserve">  Overhead</v>
          </cell>
          <cell r="B19">
            <v>322</v>
          </cell>
          <cell r="C19">
            <v>310</v>
          </cell>
          <cell r="D19">
            <v>411</v>
          </cell>
          <cell r="E19">
            <v>295</v>
          </cell>
          <cell r="F19">
            <v>297</v>
          </cell>
          <cell r="G19">
            <v>340</v>
          </cell>
          <cell r="H19">
            <v>287</v>
          </cell>
          <cell r="I19">
            <v>291</v>
          </cell>
          <cell r="J19">
            <v>404</v>
          </cell>
          <cell r="K19">
            <v>321</v>
          </cell>
          <cell r="L19">
            <v>340</v>
          </cell>
          <cell r="M19">
            <v>373</v>
          </cell>
          <cell r="N19">
            <v>3991</v>
          </cell>
        </row>
        <row r="21">
          <cell r="A21" t="str">
            <v>Total Standard Cost</v>
          </cell>
          <cell r="B21">
            <v>1994</v>
          </cell>
          <cell r="C21">
            <v>1924</v>
          </cell>
          <cell r="D21">
            <v>2524</v>
          </cell>
          <cell r="E21">
            <v>1809</v>
          </cell>
          <cell r="F21">
            <v>1825</v>
          </cell>
          <cell r="G21">
            <v>2198</v>
          </cell>
          <cell r="H21">
            <v>1854</v>
          </cell>
          <cell r="I21">
            <v>1881</v>
          </cell>
          <cell r="J21">
            <v>2612</v>
          </cell>
          <cell r="K21">
            <v>2072</v>
          </cell>
          <cell r="L21">
            <v>2194</v>
          </cell>
          <cell r="M21">
            <v>2317</v>
          </cell>
          <cell r="N21">
            <v>25204</v>
          </cell>
        </row>
        <row r="23">
          <cell r="A23" t="str">
            <v>Standard Margin $</v>
          </cell>
          <cell r="B23">
            <v>6045</v>
          </cell>
          <cell r="C23">
            <v>5836</v>
          </cell>
          <cell r="D23">
            <v>7639</v>
          </cell>
          <cell r="E23">
            <v>5467</v>
          </cell>
          <cell r="F23">
            <v>5522</v>
          </cell>
          <cell r="G23">
            <v>6647</v>
          </cell>
          <cell r="H23">
            <v>5606</v>
          </cell>
          <cell r="I23">
            <v>5690</v>
          </cell>
          <cell r="J23">
            <v>7903</v>
          </cell>
          <cell r="K23">
            <v>6267</v>
          </cell>
          <cell r="L23">
            <v>6632</v>
          </cell>
          <cell r="M23">
            <v>7007</v>
          </cell>
          <cell r="N23">
            <v>76261</v>
          </cell>
        </row>
        <row r="25">
          <cell r="A25" t="str">
            <v>Standard Margin %</v>
          </cell>
          <cell r="B25">
            <v>0.75195919890533647</v>
          </cell>
          <cell r="C25">
            <v>0.75206185567010309</v>
          </cell>
          <cell r="D25">
            <v>0.75164813539309261</v>
          </cell>
          <cell r="E25">
            <v>0.75137438152831226</v>
          </cell>
          <cell r="F25">
            <v>0.75159929222812027</v>
          </cell>
          <cell r="G25">
            <v>0.75149802148106271</v>
          </cell>
          <cell r="H25">
            <v>0.75147453083109916</v>
          </cell>
          <cell r="I25">
            <v>0.75155197464007395</v>
          </cell>
          <cell r="J25">
            <v>0.75159296243461726</v>
          </cell>
          <cell r="K25">
            <v>0.75152896030699123</v>
          </cell>
          <cell r="L25">
            <v>0.75141627011103562</v>
          </cell>
          <cell r="M25">
            <v>0.75150150150150152</v>
          </cell>
          <cell r="N25">
            <v>0.75159907357216771</v>
          </cell>
        </row>
        <row r="27">
          <cell r="A27" t="str">
            <v>Other Costs:</v>
          </cell>
        </row>
        <row r="28">
          <cell r="A28" t="str">
            <v xml:space="preserve">  Unabsorbed O/Head</v>
          </cell>
          <cell r="N28">
            <v>0</v>
          </cell>
        </row>
        <row r="29">
          <cell r="A29" t="str">
            <v xml:space="preserve">  Fixed Mfg.</v>
          </cell>
          <cell r="B29">
            <v>731</v>
          </cell>
          <cell r="C29">
            <v>732</v>
          </cell>
          <cell r="D29">
            <v>801</v>
          </cell>
          <cell r="E29">
            <v>718</v>
          </cell>
          <cell r="F29">
            <v>730</v>
          </cell>
          <cell r="G29">
            <v>772</v>
          </cell>
          <cell r="H29">
            <v>727</v>
          </cell>
          <cell r="I29">
            <v>737</v>
          </cell>
          <cell r="J29">
            <v>794</v>
          </cell>
          <cell r="K29">
            <v>721</v>
          </cell>
          <cell r="L29">
            <v>707</v>
          </cell>
          <cell r="M29">
            <v>770</v>
          </cell>
          <cell r="N29">
            <v>8940</v>
          </cell>
        </row>
        <row r="30">
          <cell r="A30" t="str">
            <v xml:space="preserve">  Warranty Expense</v>
          </cell>
          <cell r="B30">
            <v>77</v>
          </cell>
          <cell r="C30">
            <v>77</v>
          </cell>
          <cell r="D30">
            <v>96</v>
          </cell>
          <cell r="E30">
            <v>62</v>
          </cell>
          <cell r="F30">
            <v>62</v>
          </cell>
          <cell r="G30">
            <v>77</v>
          </cell>
          <cell r="H30">
            <v>55</v>
          </cell>
          <cell r="I30">
            <v>55</v>
          </cell>
          <cell r="J30">
            <v>69</v>
          </cell>
          <cell r="K30">
            <v>49</v>
          </cell>
          <cell r="L30">
            <v>49</v>
          </cell>
          <cell r="M30">
            <v>61</v>
          </cell>
          <cell r="N30">
            <v>789</v>
          </cell>
        </row>
        <row r="31">
          <cell r="A31" t="str">
            <v xml:space="preserve">  Service</v>
          </cell>
          <cell r="B31">
            <v>92</v>
          </cell>
          <cell r="C31">
            <v>105</v>
          </cell>
          <cell r="D31">
            <v>98</v>
          </cell>
          <cell r="E31">
            <v>103</v>
          </cell>
          <cell r="F31">
            <v>97</v>
          </cell>
          <cell r="G31">
            <v>103</v>
          </cell>
          <cell r="H31">
            <v>97</v>
          </cell>
          <cell r="I31">
            <v>98</v>
          </cell>
          <cell r="J31">
            <v>103</v>
          </cell>
          <cell r="K31">
            <v>104</v>
          </cell>
          <cell r="L31">
            <v>98</v>
          </cell>
          <cell r="M31">
            <v>104</v>
          </cell>
          <cell r="N31">
            <v>1202</v>
          </cell>
        </row>
        <row r="33">
          <cell r="A33" t="str">
            <v>Total Cost</v>
          </cell>
          <cell r="B33">
            <v>2894</v>
          </cell>
          <cell r="C33">
            <v>2838</v>
          </cell>
          <cell r="D33">
            <v>3519</v>
          </cell>
          <cell r="E33">
            <v>2692</v>
          </cell>
          <cell r="F33">
            <v>2714</v>
          </cell>
          <cell r="G33">
            <v>3150</v>
          </cell>
          <cell r="H33">
            <v>2733</v>
          </cell>
          <cell r="I33">
            <v>2771</v>
          </cell>
          <cell r="J33">
            <v>3578</v>
          </cell>
          <cell r="K33">
            <v>2946</v>
          </cell>
          <cell r="L33">
            <v>3048</v>
          </cell>
          <cell r="M33">
            <v>3252</v>
          </cell>
          <cell r="N33">
            <v>36135</v>
          </cell>
        </row>
        <row r="35">
          <cell r="A35" t="str">
            <v>Gross Profit</v>
          </cell>
          <cell r="B35">
            <v>4989</v>
          </cell>
          <cell r="C35">
            <v>4776</v>
          </cell>
          <cell r="D35">
            <v>6437</v>
          </cell>
          <cell r="E35">
            <v>4435</v>
          </cell>
          <cell r="F35">
            <v>4474</v>
          </cell>
          <cell r="G35">
            <v>5505</v>
          </cell>
          <cell r="H35">
            <v>4577</v>
          </cell>
          <cell r="I35">
            <v>4620</v>
          </cell>
          <cell r="J35">
            <v>6714</v>
          </cell>
          <cell r="K35">
            <v>5211</v>
          </cell>
          <cell r="L35">
            <v>5586</v>
          </cell>
          <cell r="M35">
            <v>5864</v>
          </cell>
          <cell r="N35">
            <v>63188</v>
          </cell>
        </row>
        <row r="37">
          <cell r="A37" t="str">
            <v>Marketing</v>
          </cell>
          <cell r="B37">
            <v>183</v>
          </cell>
          <cell r="C37">
            <v>184</v>
          </cell>
          <cell r="D37">
            <v>197</v>
          </cell>
          <cell r="E37">
            <v>184</v>
          </cell>
          <cell r="F37">
            <v>184</v>
          </cell>
          <cell r="G37">
            <v>198</v>
          </cell>
          <cell r="H37">
            <v>185</v>
          </cell>
          <cell r="I37">
            <v>185</v>
          </cell>
          <cell r="J37">
            <v>199</v>
          </cell>
          <cell r="K37">
            <v>185</v>
          </cell>
          <cell r="L37">
            <v>186</v>
          </cell>
          <cell r="M37">
            <v>199</v>
          </cell>
          <cell r="N37">
            <v>2269</v>
          </cell>
        </row>
        <row r="38">
          <cell r="A38" t="str">
            <v xml:space="preserve">Sales </v>
          </cell>
          <cell r="B38">
            <v>485</v>
          </cell>
          <cell r="C38">
            <v>501</v>
          </cell>
          <cell r="D38">
            <v>548</v>
          </cell>
          <cell r="E38">
            <v>481</v>
          </cell>
          <cell r="F38">
            <v>482</v>
          </cell>
          <cell r="G38">
            <v>528</v>
          </cell>
          <cell r="H38">
            <v>488</v>
          </cell>
          <cell r="I38">
            <v>484</v>
          </cell>
          <cell r="J38">
            <v>530</v>
          </cell>
          <cell r="K38">
            <v>483</v>
          </cell>
          <cell r="L38">
            <v>485</v>
          </cell>
          <cell r="M38">
            <v>531</v>
          </cell>
          <cell r="N38">
            <v>6026</v>
          </cell>
        </row>
        <row r="39">
          <cell r="A39" t="str">
            <v>Engineering</v>
          </cell>
          <cell r="B39">
            <v>489</v>
          </cell>
          <cell r="C39">
            <v>490</v>
          </cell>
          <cell r="D39">
            <v>515</v>
          </cell>
          <cell r="E39">
            <v>491</v>
          </cell>
          <cell r="F39">
            <v>491</v>
          </cell>
          <cell r="G39">
            <v>517</v>
          </cell>
          <cell r="H39">
            <v>492</v>
          </cell>
          <cell r="I39">
            <v>493</v>
          </cell>
          <cell r="J39">
            <v>519</v>
          </cell>
          <cell r="K39">
            <v>495</v>
          </cell>
          <cell r="L39">
            <v>496</v>
          </cell>
          <cell r="M39">
            <v>522</v>
          </cell>
          <cell r="N39">
            <v>6010</v>
          </cell>
        </row>
        <row r="40">
          <cell r="A40" t="str">
            <v>G&amp;A Expense</v>
          </cell>
          <cell r="B40">
            <v>381</v>
          </cell>
          <cell r="C40">
            <v>379</v>
          </cell>
          <cell r="D40">
            <v>404</v>
          </cell>
          <cell r="E40">
            <v>379</v>
          </cell>
          <cell r="F40">
            <v>378</v>
          </cell>
          <cell r="G40">
            <v>403</v>
          </cell>
          <cell r="H40">
            <v>382</v>
          </cell>
          <cell r="I40">
            <v>382</v>
          </cell>
          <cell r="J40">
            <v>409</v>
          </cell>
          <cell r="K40">
            <v>383</v>
          </cell>
          <cell r="L40">
            <v>384</v>
          </cell>
          <cell r="M40">
            <v>409</v>
          </cell>
          <cell r="N40">
            <v>4673</v>
          </cell>
        </row>
        <row r="42">
          <cell r="A42" t="str">
            <v>Oper. Expenses</v>
          </cell>
          <cell r="B42">
            <v>1538</v>
          </cell>
          <cell r="C42">
            <v>1554</v>
          </cell>
          <cell r="D42">
            <v>1664</v>
          </cell>
          <cell r="E42">
            <v>1535</v>
          </cell>
          <cell r="F42">
            <v>1535</v>
          </cell>
          <cell r="G42">
            <v>1646</v>
          </cell>
          <cell r="H42">
            <v>1547</v>
          </cell>
          <cell r="I42">
            <v>1544</v>
          </cell>
          <cell r="J42">
            <v>1657</v>
          </cell>
          <cell r="K42">
            <v>1546</v>
          </cell>
          <cell r="L42">
            <v>1551</v>
          </cell>
          <cell r="M42">
            <v>1661</v>
          </cell>
          <cell r="N42">
            <v>18978</v>
          </cell>
        </row>
        <row r="44">
          <cell r="A44" t="str">
            <v>Operating Profit</v>
          </cell>
          <cell r="B44">
            <v>3451</v>
          </cell>
          <cell r="C44">
            <v>3222</v>
          </cell>
          <cell r="D44">
            <v>4773</v>
          </cell>
          <cell r="E44">
            <v>2900</v>
          </cell>
          <cell r="F44">
            <v>2939</v>
          </cell>
          <cell r="G44">
            <v>3859</v>
          </cell>
          <cell r="H44">
            <v>3030</v>
          </cell>
          <cell r="I44">
            <v>3076</v>
          </cell>
          <cell r="J44">
            <v>5057</v>
          </cell>
          <cell r="K44">
            <v>3665</v>
          </cell>
          <cell r="L44">
            <v>4035</v>
          </cell>
          <cell r="M44">
            <v>4203</v>
          </cell>
          <cell r="N44">
            <v>44210</v>
          </cell>
        </row>
        <row r="46">
          <cell r="A46" t="str">
            <v>Oper Profit %</v>
          </cell>
          <cell r="B46">
            <v>0.4377774958772041</v>
          </cell>
          <cell r="C46">
            <v>0.42316784869976359</v>
          </cell>
          <cell r="D46">
            <v>0.47940940136601046</v>
          </cell>
          <cell r="E46">
            <v>0.4069033253823488</v>
          </cell>
          <cell r="F46">
            <v>0.40887590428491932</v>
          </cell>
          <cell r="G46">
            <v>0.44586943963027154</v>
          </cell>
          <cell r="H46">
            <v>0.41450068399452805</v>
          </cell>
          <cell r="I46">
            <v>0.41618184278176162</v>
          </cell>
          <cell r="J46">
            <v>0.49135250680139914</v>
          </cell>
          <cell r="K46">
            <v>0.44930734338604877</v>
          </cell>
          <cell r="L46">
            <v>0.46733842946490617</v>
          </cell>
          <cell r="M46">
            <v>0.46105748135146996</v>
          </cell>
          <cell r="N46">
            <v>0.44511341783876845</v>
          </cell>
        </row>
        <row r="48">
          <cell r="A48" t="str">
            <v>Other Expenses</v>
          </cell>
          <cell r="B48">
            <v>11</v>
          </cell>
          <cell r="C48">
            <v>10</v>
          </cell>
          <cell r="D48">
            <v>11</v>
          </cell>
          <cell r="E48">
            <v>10</v>
          </cell>
          <cell r="F48">
            <v>11</v>
          </cell>
          <cell r="G48">
            <v>10</v>
          </cell>
          <cell r="H48">
            <v>11</v>
          </cell>
          <cell r="I48">
            <v>10</v>
          </cell>
          <cell r="J48">
            <v>11</v>
          </cell>
          <cell r="K48">
            <v>10</v>
          </cell>
          <cell r="L48">
            <v>11</v>
          </cell>
          <cell r="M48">
            <v>65086</v>
          </cell>
          <cell r="N48">
            <v>65202</v>
          </cell>
        </row>
        <row r="50">
          <cell r="A50" t="str">
            <v>EBIT</v>
          </cell>
          <cell r="B50">
            <v>3440</v>
          </cell>
          <cell r="C50">
            <v>3212</v>
          </cell>
          <cell r="D50">
            <v>4762</v>
          </cell>
          <cell r="E50">
            <v>2890</v>
          </cell>
          <cell r="F50">
            <v>2928</v>
          </cell>
          <cell r="G50">
            <v>3849</v>
          </cell>
          <cell r="H50">
            <v>3019</v>
          </cell>
          <cell r="I50">
            <v>3066</v>
          </cell>
          <cell r="J50">
            <v>5046</v>
          </cell>
          <cell r="K50">
            <v>3655</v>
          </cell>
          <cell r="L50">
            <v>4024</v>
          </cell>
          <cell r="M50">
            <v>-60883</v>
          </cell>
          <cell r="N50">
            <v>-20992</v>
          </cell>
        </row>
        <row r="52">
          <cell r="A52" t="str">
            <v>Income Taxes</v>
          </cell>
          <cell r="B52">
            <v>1360.52</v>
          </cell>
          <cell r="C52">
            <v>1270.346</v>
          </cell>
          <cell r="D52">
            <v>1883.3710000000001</v>
          </cell>
          <cell r="E52">
            <v>1142.9950000000001</v>
          </cell>
          <cell r="F52">
            <v>1158.0240000000001</v>
          </cell>
          <cell r="G52">
            <v>1522.2795000000001</v>
          </cell>
          <cell r="H52">
            <v>1194.0145</v>
          </cell>
          <cell r="I52">
            <v>1212.6030000000001</v>
          </cell>
          <cell r="J52">
            <v>1995.693</v>
          </cell>
          <cell r="K52">
            <v>1445.5525</v>
          </cell>
          <cell r="L52">
            <v>1591.492</v>
          </cell>
          <cell r="M52">
            <v>-24079.226500000001</v>
          </cell>
          <cell r="N52">
            <v>-8302.336000000003</v>
          </cell>
        </row>
        <row r="55">
          <cell r="A55" t="str">
            <v>Profit After Taxes</v>
          </cell>
          <cell r="B55">
            <v>2079.48</v>
          </cell>
          <cell r="C55">
            <v>1941.654</v>
          </cell>
          <cell r="D55">
            <v>2878.6289999999999</v>
          </cell>
          <cell r="E55">
            <v>1747.0049999999999</v>
          </cell>
          <cell r="F55">
            <v>1769.9759999999999</v>
          </cell>
          <cell r="G55">
            <v>2326.7204999999999</v>
          </cell>
          <cell r="H55">
            <v>1824.9855</v>
          </cell>
          <cell r="I55">
            <v>1853.3969999999999</v>
          </cell>
          <cell r="J55">
            <v>3050.3069999999998</v>
          </cell>
          <cell r="K55">
            <v>2209.4475000000002</v>
          </cell>
          <cell r="L55">
            <v>2432.5079999999998</v>
          </cell>
          <cell r="M55">
            <v>-36803.773499999996</v>
          </cell>
          <cell r="N55">
            <v>-12689.663999999997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mplicity 2001p&amp;l"/>
      <sheetName val="Forecast"/>
      <sheetName val="Actuals YTD-Mth"/>
      <sheetName val="Actuals by Mth"/>
      <sheetName val="Plan YTD-Mth"/>
      <sheetName val="Plan By Mth"/>
    </sheetNames>
    <sheetDataSet>
      <sheetData sheetId="0" refreshError="1"/>
      <sheetData sheetId="1" refreshError="1">
        <row r="9">
          <cell r="B9">
            <v>36892</v>
          </cell>
          <cell r="C9">
            <v>36923</v>
          </cell>
          <cell r="D9">
            <v>36951</v>
          </cell>
          <cell r="E9">
            <v>36982</v>
          </cell>
          <cell r="F9">
            <v>37012</v>
          </cell>
          <cell r="G9">
            <v>37043</v>
          </cell>
          <cell r="H9">
            <v>37073</v>
          </cell>
          <cell r="I9">
            <v>37104</v>
          </cell>
          <cell r="J9">
            <v>37135</v>
          </cell>
          <cell r="K9">
            <v>37165</v>
          </cell>
          <cell r="L9">
            <v>37196</v>
          </cell>
          <cell r="M9">
            <v>37226</v>
          </cell>
        </row>
        <row r="12">
          <cell r="A12" t="str">
            <v>Revenues</v>
          </cell>
          <cell r="B12">
            <v>965</v>
          </cell>
          <cell r="C12">
            <v>975</v>
          </cell>
          <cell r="D12">
            <v>990</v>
          </cell>
          <cell r="E12">
            <v>1358</v>
          </cell>
          <cell r="F12">
            <v>1030</v>
          </cell>
          <cell r="G12">
            <v>1085</v>
          </cell>
          <cell r="H12">
            <v>1115</v>
          </cell>
          <cell r="I12">
            <v>1168</v>
          </cell>
          <cell r="J12">
            <v>1211</v>
          </cell>
          <cell r="K12">
            <v>1150</v>
          </cell>
        </row>
        <row r="13">
          <cell r="A13" t="str">
            <v>Rep Commissions</v>
          </cell>
          <cell r="B13">
            <v>-65</v>
          </cell>
          <cell r="C13">
            <v>-65</v>
          </cell>
          <cell r="D13">
            <v>-65</v>
          </cell>
          <cell r="E13">
            <v>-143</v>
          </cell>
          <cell r="F13">
            <v>-75</v>
          </cell>
          <cell r="G13">
            <v>-80</v>
          </cell>
          <cell r="H13">
            <v>-75</v>
          </cell>
          <cell r="I13">
            <v>-75</v>
          </cell>
          <cell r="J13">
            <v>-75</v>
          </cell>
          <cell r="K13">
            <v>-75</v>
          </cell>
        </row>
        <row r="15">
          <cell r="A15" t="str">
            <v>Total Sales</v>
          </cell>
          <cell r="B15">
            <v>900</v>
          </cell>
          <cell r="C15">
            <v>0</v>
          </cell>
          <cell r="D15">
            <v>0</v>
          </cell>
          <cell r="E15">
            <v>0</v>
          </cell>
          <cell r="F15">
            <v>0</v>
          </cell>
          <cell r="G15">
            <v>0</v>
          </cell>
          <cell r="H15">
            <v>0</v>
          </cell>
          <cell r="I15">
            <v>0</v>
          </cell>
          <cell r="J15">
            <v>0</v>
          </cell>
          <cell r="K15">
            <v>0</v>
          </cell>
          <cell r="L15">
            <v>0</v>
          </cell>
          <cell r="M15">
            <v>0</v>
          </cell>
        </row>
        <row r="17">
          <cell r="A17" t="str">
            <v>Standard Cost</v>
          </cell>
        </row>
        <row r="18">
          <cell r="A18" t="str">
            <v xml:space="preserve">  Depreciation</v>
          </cell>
          <cell r="B18">
            <v>125</v>
          </cell>
          <cell r="C18">
            <v>125</v>
          </cell>
          <cell r="D18">
            <v>125</v>
          </cell>
          <cell r="E18">
            <v>162</v>
          </cell>
          <cell r="F18">
            <v>154</v>
          </cell>
          <cell r="G18">
            <v>154</v>
          </cell>
          <cell r="H18">
            <v>154</v>
          </cell>
          <cell r="I18">
            <v>154</v>
          </cell>
          <cell r="J18">
            <v>154</v>
          </cell>
          <cell r="K18">
            <v>154</v>
          </cell>
        </row>
        <row r="20">
          <cell r="A20" t="str">
            <v>Total Standard Cost</v>
          </cell>
          <cell r="B20">
            <v>125</v>
          </cell>
          <cell r="C20">
            <v>0</v>
          </cell>
          <cell r="D20">
            <v>0</v>
          </cell>
          <cell r="E20">
            <v>0</v>
          </cell>
          <cell r="F20">
            <v>0</v>
          </cell>
          <cell r="G20">
            <v>0</v>
          </cell>
          <cell r="H20">
            <v>0</v>
          </cell>
          <cell r="I20">
            <v>0</v>
          </cell>
          <cell r="J20">
            <v>0</v>
          </cell>
          <cell r="K20">
            <v>0</v>
          </cell>
          <cell r="L20">
            <v>0</v>
          </cell>
          <cell r="M20">
            <v>0</v>
          </cell>
        </row>
        <row r="22">
          <cell r="A22" t="str">
            <v>Standard Margin $</v>
          </cell>
          <cell r="B22">
            <v>775</v>
          </cell>
          <cell r="C22">
            <v>0</v>
          </cell>
          <cell r="D22">
            <v>0</v>
          </cell>
          <cell r="E22">
            <v>0</v>
          </cell>
          <cell r="F22">
            <v>0</v>
          </cell>
          <cell r="G22">
            <v>0</v>
          </cell>
          <cell r="H22">
            <v>0</v>
          </cell>
          <cell r="I22">
            <v>0</v>
          </cell>
          <cell r="J22">
            <v>0</v>
          </cell>
          <cell r="K22">
            <v>0</v>
          </cell>
          <cell r="L22">
            <v>0</v>
          </cell>
          <cell r="M22">
            <v>0</v>
          </cell>
        </row>
        <row r="24">
          <cell r="A24" t="str">
            <v>Standard Margin %</v>
          </cell>
          <cell r="B24">
            <v>0.86111111111111116</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row>
        <row r="26">
          <cell r="A26" t="str">
            <v>Other Costs:</v>
          </cell>
        </row>
        <row r="27">
          <cell r="A27" t="str">
            <v xml:space="preserve">  Service</v>
          </cell>
          <cell r="B27">
            <v>379</v>
          </cell>
          <cell r="C27">
            <v>392</v>
          </cell>
          <cell r="D27">
            <v>418</v>
          </cell>
          <cell r="E27">
            <v>457</v>
          </cell>
          <cell r="F27">
            <v>399</v>
          </cell>
          <cell r="G27">
            <v>420</v>
          </cell>
          <cell r="H27">
            <v>415</v>
          </cell>
          <cell r="I27">
            <v>410</v>
          </cell>
          <cell r="J27">
            <v>431</v>
          </cell>
          <cell r="K27">
            <v>365</v>
          </cell>
        </row>
        <row r="28">
          <cell r="A28" t="str">
            <v xml:space="preserve">  Warranty Expense</v>
          </cell>
          <cell r="B28">
            <v>100</v>
          </cell>
          <cell r="C28">
            <v>100</v>
          </cell>
          <cell r="D28">
            <v>100</v>
          </cell>
          <cell r="E28">
            <v>162</v>
          </cell>
          <cell r="F28">
            <v>141</v>
          </cell>
          <cell r="G28">
            <v>143</v>
          </cell>
          <cell r="H28">
            <v>145</v>
          </cell>
          <cell r="I28">
            <v>147</v>
          </cell>
          <cell r="J28">
            <v>149</v>
          </cell>
          <cell r="K28">
            <v>81</v>
          </cell>
        </row>
        <row r="30">
          <cell r="A30" t="str">
            <v>Total Cost</v>
          </cell>
          <cell r="B30">
            <v>604</v>
          </cell>
          <cell r="C30">
            <v>0</v>
          </cell>
          <cell r="D30">
            <v>0</v>
          </cell>
          <cell r="E30">
            <v>0</v>
          </cell>
          <cell r="F30">
            <v>0</v>
          </cell>
          <cell r="G30">
            <v>0</v>
          </cell>
          <cell r="H30">
            <v>0</v>
          </cell>
          <cell r="I30">
            <v>0</v>
          </cell>
          <cell r="J30">
            <v>0</v>
          </cell>
          <cell r="K30">
            <v>0</v>
          </cell>
          <cell r="L30">
            <v>0</v>
          </cell>
          <cell r="M30">
            <v>0</v>
          </cell>
        </row>
        <row r="32">
          <cell r="A32" t="str">
            <v>Gross Profit</v>
          </cell>
          <cell r="B32">
            <v>296</v>
          </cell>
          <cell r="C32">
            <v>0</v>
          </cell>
          <cell r="D32">
            <v>0</v>
          </cell>
          <cell r="E32">
            <v>0</v>
          </cell>
          <cell r="F32">
            <v>0</v>
          </cell>
          <cell r="G32">
            <v>0</v>
          </cell>
          <cell r="H32">
            <v>0</v>
          </cell>
          <cell r="I32">
            <v>0</v>
          </cell>
          <cell r="J32">
            <v>0</v>
          </cell>
          <cell r="K32">
            <v>0</v>
          </cell>
          <cell r="L32">
            <v>0</v>
          </cell>
          <cell r="M32">
            <v>0</v>
          </cell>
        </row>
        <row r="34">
          <cell r="A34" t="str">
            <v xml:space="preserve">Sales </v>
          </cell>
        </row>
        <row r="35">
          <cell r="A35" t="str">
            <v>Engineering</v>
          </cell>
        </row>
        <row r="36">
          <cell r="A36" t="str">
            <v>G&amp;A Expense</v>
          </cell>
          <cell r="B36">
            <v>53</v>
          </cell>
          <cell r="C36">
            <v>53</v>
          </cell>
          <cell r="D36">
            <v>53</v>
          </cell>
          <cell r="E36">
            <v>43</v>
          </cell>
          <cell r="F36">
            <v>103</v>
          </cell>
          <cell r="G36">
            <v>103</v>
          </cell>
          <cell r="H36">
            <v>103</v>
          </cell>
          <cell r="I36">
            <v>103</v>
          </cell>
          <cell r="J36">
            <v>103</v>
          </cell>
          <cell r="K36">
            <v>115</v>
          </cell>
        </row>
        <row r="38">
          <cell r="A38" t="str">
            <v>Oper. Expenses</v>
          </cell>
          <cell r="B38">
            <v>53</v>
          </cell>
          <cell r="C38">
            <v>0</v>
          </cell>
          <cell r="D38">
            <v>0</v>
          </cell>
          <cell r="E38">
            <v>0</v>
          </cell>
          <cell r="F38">
            <v>0</v>
          </cell>
          <cell r="G38">
            <v>0</v>
          </cell>
          <cell r="H38">
            <v>0</v>
          </cell>
          <cell r="I38">
            <v>0</v>
          </cell>
          <cell r="J38">
            <v>0</v>
          </cell>
          <cell r="K38">
            <v>0</v>
          </cell>
          <cell r="L38">
            <v>0</v>
          </cell>
          <cell r="M38">
            <v>0</v>
          </cell>
        </row>
        <row r="40">
          <cell r="A40" t="str">
            <v>Operating Profit</v>
          </cell>
          <cell r="B40">
            <v>243</v>
          </cell>
          <cell r="C40">
            <v>0</v>
          </cell>
          <cell r="D40">
            <v>0</v>
          </cell>
          <cell r="E40">
            <v>0</v>
          </cell>
          <cell r="F40">
            <v>0</v>
          </cell>
          <cell r="G40">
            <v>0</v>
          </cell>
          <cell r="H40">
            <v>0</v>
          </cell>
          <cell r="I40">
            <v>0</v>
          </cell>
          <cell r="J40">
            <v>0</v>
          </cell>
          <cell r="K40">
            <v>0</v>
          </cell>
          <cell r="L40">
            <v>0</v>
          </cell>
          <cell r="M40">
            <v>0</v>
          </cell>
        </row>
        <row r="42">
          <cell r="A42" t="str">
            <v>Oper Profit %</v>
          </cell>
          <cell r="B42">
            <v>0.27</v>
          </cell>
          <cell r="C42" t="e">
            <v>#DIV/0!</v>
          </cell>
          <cell r="D42" t="e">
            <v>#DIV/0!</v>
          </cell>
          <cell r="E42" t="e">
            <v>#DIV/0!</v>
          </cell>
          <cell r="F42" t="e">
            <v>#DIV/0!</v>
          </cell>
          <cell r="G42" t="e">
            <v>#DIV/0!</v>
          </cell>
          <cell r="H42" t="e">
            <v>#DIV/0!</v>
          </cell>
          <cell r="I42" t="e">
            <v>#DIV/0!</v>
          </cell>
          <cell r="J42" t="e">
            <v>#DIV/0!</v>
          </cell>
          <cell r="K42" t="e">
            <v>#DIV/0!</v>
          </cell>
          <cell r="L42" t="e">
            <v>#DIV/0!</v>
          </cell>
          <cell r="M42" t="e">
            <v>#DIV/0!</v>
          </cell>
        </row>
        <row r="44">
          <cell r="A44" t="str">
            <v>Other Expenses</v>
          </cell>
          <cell r="B44">
            <v>-61</v>
          </cell>
          <cell r="C44">
            <v>-61</v>
          </cell>
          <cell r="D44">
            <v>-61</v>
          </cell>
          <cell r="E44">
            <v>-61</v>
          </cell>
          <cell r="F44">
            <v>-40</v>
          </cell>
          <cell r="G44">
            <v>-40</v>
          </cell>
          <cell r="H44">
            <v>-40</v>
          </cell>
          <cell r="I44">
            <v>-40</v>
          </cell>
          <cell r="J44">
            <v>-40</v>
          </cell>
          <cell r="K44">
            <v>-40</v>
          </cell>
        </row>
        <row r="46">
          <cell r="A46" t="str">
            <v>EBIT</v>
          </cell>
          <cell r="B46">
            <v>304</v>
          </cell>
          <cell r="C46">
            <v>0</v>
          </cell>
          <cell r="D46">
            <v>0</v>
          </cell>
          <cell r="E46">
            <v>0</v>
          </cell>
          <cell r="F46">
            <v>0</v>
          </cell>
          <cell r="G46">
            <v>0</v>
          </cell>
          <cell r="H46">
            <v>0</v>
          </cell>
          <cell r="I46">
            <v>0</v>
          </cell>
          <cell r="J46">
            <v>0</v>
          </cell>
          <cell r="K46">
            <v>0</v>
          </cell>
          <cell r="L46">
            <v>0</v>
          </cell>
          <cell r="M46">
            <v>0</v>
          </cell>
        </row>
        <row r="48">
          <cell r="A48" t="str">
            <v>Income Taxes</v>
          </cell>
          <cell r="B48">
            <v>120.232</v>
          </cell>
          <cell r="C48">
            <v>0</v>
          </cell>
          <cell r="D48">
            <v>0</v>
          </cell>
          <cell r="E48">
            <v>0</v>
          </cell>
          <cell r="F48">
            <v>0</v>
          </cell>
          <cell r="G48">
            <v>0</v>
          </cell>
          <cell r="H48">
            <v>0</v>
          </cell>
          <cell r="I48">
            <v>0</v>
          </cell>
          <cell r="J48">
            <v>0</v>
          </cell>
          <cell r="K48">
            <v>0</v>
          </cell>
          <cell r="L48">
            <v>0</v>
          </cell>
          <cell r="M48">
            <v>0</v>
          </cell>
        </row>
        <row r="50">
          <cell r="A50" t="str">
            <v>Profit After Taxes</v>
          </cell>
          <cell r="B50">
            <v>183.768</v>
          </cell>
          <cell r="C50">
            <v>0</v>
          </cell>
          <cell r="D50">
            <v>0</v>
          </cell>
          <cell r="E50">
            <v>0</v>
          </cell>
          <cell r="F50">
            <v>0</v>
          </cell>
          <cell r="G50">
            <v>0</v>
          </cell>
          <cell r="H50">
            <v>0</v>
          </cell>
          <cell r="I50">
            <v>0</v>
          </cell>
          <cell r="J50">
            <v>0</v>
          </cell>
          <cell r="K50">
            <v>0</v>
          </cell>
          <cell r="L50">
            <v>0</v>
          </cell>
          <cell r="M50">
            <v>0</v>
          </cell>
        </row>
      </sheetData>
      <sheetData sheetId="2"/>
      <sheetData sheetId="3" refreshError="1">
        <row r="9">
          <cell r="B9">
            <v>36892</v>
          </cell>
          <cell r="C9">
            <v>36923</v>
          </cell>
          <cell r="D9">
            <v>36951</v>
          </cell>
          <cell r="E9">
            <v>36982</v>
          </cell>
          <cell r="F9">
            <v>37012</v>
          </cell>
          <cell r="G9">
            <v>37043</v>
          </cell>
          <cell r="H9">
            <v>37073</v>
          </cell>
          <cell r="I9">
            <v>37104</v>
          </cell>
          <cell r="J9">
            <v>37135</v>
          </cell>
          <cell r="K9">
            <v>37165</v>
          </cell>
          <cell r="L9">
            <v>37196</v>
          </cell>
          <cell r="M9">
            <v>37226</v>
          </cell>
          <cell r="N9" t="str">
            <v>YTD</v>
          </cell>
        </row>
        <row r="12">
          <cell r="A12" t="str">
            <v>Revenues</v>
          </cell>
          <cell r="B12">
            <v>967</v>
          </cell>
          <cell r="C12">
            <v>1018</v>
          </cell>
          <cell r="D12">
            <v>1017</v>
          </cell>
          <cell r="E12">
            <v>1005</v>
          </cell>
          <cell r="F12">
            <v>1035</v>
          </cell>
          <cell r="G12">
            <v>1031</v>
          </cell>
          <cell r="H12">
            <v>1063</v>
          </cell>
          <cell r="I12">
            <v>1060</v>
          </cell>
          <cell r="J12">
            <v>1150</v>
          </cell>
          <cell r="K12">
            <v>1153</v>
          </cell>
          <cell r="N12">
            <v>967</v>
          </cell>
        </row>
        <row r="13">
          <cell r="A13" t="str">
            <v>Rep Commissions</v>
          </cell>
          <cell r="B13">
            <v>-60</v>
          </cell>
          <cell r="C13">
            <v>-70</v>
          </cell>
          <cell r="D13">
            <v>-70</v>
          </cell>
          <cell r="E13">
            <v>-72</v>
          </cell>
          <cell r="F13">
            <v>-72</v>
          </cell>
          <cell r="G13">
            <v>-72</v>
          </cell>
          <cell r="H13">
            <v>-86</v>
          </cell>
          <cell r="I13">
            <v>-80</v>
          </cell>
          <cell r="J13">
            <v>-83</v>
          </cell>
          <cell r="K13">
            <v>-67</v>
          </cell>
          <cell r="N13">
            <v>-60</v>
          </cell>
        </row>
        <row r="15">
          <cell r="A15" t="str">
            <v>Total Sales</v>
          </cell>
          <cell r="B15">
            <v>907</v>
          </cell>
          <cell r="C15">
            <v>0</v>
          </cell>
          <cell r="D15">
            <v>0</v>
          </cell>
          <cell r="E15">
            <v>0</v>
          </cell>
          <cell r="F15">
            <v>0</v>
          </cell>
          <cell r="G15">
            <v>0</v>
          </cell>
          <cell r="H15">
            <v>0</v>
          </cell>
          <cell r="I15">
            <v>0</v>
          </cell>
          <cell r="J15">
            <v>0</v>
          </cell>
          <cell r="K15">
            <v>0</v>
          </cell>
          <cell r="L15">
            <v>0</v>
          </cell>
          <cell r="M15">
            <v>0</v>
          </cell>
          <cell r="N15">
            <v>907</v>
          </cell>
        </row>
        <row r="17">
          <cell r="A17" t="str">
            <v>Standard Cost</v>
          </cell>
          <cell r="N17">
            <v>0</v>
          </cell>
        </row>
        <row r="18">
          <cell r="A18" t="str">
            <v xml:space="preserve">  Depreciation</v>
          </cell>
          <cell r="B18">
            <v>163</v>
          </cell>
          <cell r="C18">
            <v>163</v>
          </cell>
          <cell r="D18">
            <v>163</v>
          </cell>
          <cell r="E18">
            <v>163</v>
          </cell>
          <cell r="F18">
            <v>163</v>
          </cell>
          <cell r="G18">
            <v>163</v>
          </cell>
          <cell r="H18">
            <v>163</v>
          </cell>
          <cell r="I18">
            <v>163</v>
          </cell>
          <cell r="J18">
            <v>163</v>
          </cell>
          <cell r="K18">
            <v>163</v>
          </cell>
          <cell r="N18">
            <v>163</v>
          </cell>
        </row>
        <row r="20">
          <cell r="A20" t="str">
            <v>Total Standard Cost</v>
          </cell>
          <cell r="B20">
            <v>163</v>
          </cell>
          <cell r="C20">
            <v>0</v>
          </cell>
          <cell r="D20">
            <v>0</v>
          </cell>
          <cell r="E20">
            <v>0</v>
          </cell>
          <cell r="F20">
            <v>0</v>
          </cell>
          <cell r="G20">
            <v>0</v>
          </cell>
          <cell r="H20">
            <v>0</v>
          </cell>
          <cell r="I20">
            <v>0</v>
          </cell>
          <cell r="J20">
            <v>0</v>
          </cell>
          <cell r="K20">
            <v>0</v>
          </cell>
          <cell r="L20">
            <v>0</v>
          </cell>
          <cell r="M20">
            <v>0</v>
          </cell>
          <cell r="N20">
            <v>163</v>
          </cell>
        </row>
        <row r="22">
          <cell r="A22" t="str">
            <v>Standard Margin $</v>
          </cell>
          <cell r="B22">
            <v>744</v>
          </cell>
          <cell r="C22">
            <v>0</v>
          </cell>
          <cell r="D22">
            <v>0</v>
          </cell>
          <cell r="E22">
            <v>0</v>
          </cell>
          <cell r="F22">
            <v>0</v>
          </cell>
          <cell r="G22">
            <v>0</v>
          </cell>
          <cell r="H22">
            <v>0</v>
          </cell>
          <cell r="I22">
            <v>0</v>
          </cell>
          <cell r="J22">
            <v>0</v>
          </cell>
          <cell r="K22">
            <v>0</v>
          </cell>
          <cell r="L22">
            <v>0</v>
          </cell>
          <cell r="M22">
            <v>0</v>
          </cell>
          <cell r="N22">
            <v>744</v>
          </cell>
        </row>
        <row r="24">
          <cell r="A24" t="str">
            <v>Standard Margin %</v>
          </cell>
          <cell r="B24">
            <v>0.82028665931642775</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v>0.82028665931642775</v>
          </cell>
        </row>
        <row r="26">
          <cell r="A26" t="str">
            <v>Other Costs:</v>
          </cell>
        </row>
        <row r="27">
          <cell r="A27" t="str">
            <v xml:space="preserve">  Service</v>
          </cell>
          <cell r="B27">
            <v>372</v>
          </cell>
          <cell r="C27">
            <v>387</v>
          </cell>
          <cell r="D27">
            <v>411</v>
          </cell>
          <cell r="E27">
            <v>365</v>
          </cell>
          <cell r="F27">
            <v>321</v>
          </cell>
          <cell r="G27">
            <v>415</v>
          </cell>
          <cell r="H27">
            <v>351</v>
          </cell>
          <cell r="I27">
            <v>330</v>
          </cell>
          <cell r="J27">
            <v>360</v>
          </cell>
          <cell r="K27">
            <v>352</v>
          </cell>
          <cell r="N27">
            <v>372</v>
          </cell>
        </row>
        <row r="28">
          <cell r="A28" t="str">
            <v xml:space="preserve">  Warranty Expense</v>
          </cell>
          <cell r="B28">
            <v>106</v>
          </cell>
          <cell r="C28">
            <v>75</v>
          </cell>
          <cell r="D28">
            <v>86</v>
          </cell>
          <cell r="E28">
            <v>60</v>
          </cell>
          <cell r="F28">
            <v>61</v>
          </cell>
          <cell r="G28">
            <v>73</v>
          </cell>
          <cell r="H28">
            <v>63</v>
          </cell>
          <cell r="I28">
            <v>59</v>
          </cell>
          <cell r="J28">
            <v>78</v>
          </cell>
          <cell r="K28">
            <v>69</v>
          </cell>
          <cell r="N28">
            <v>106</v>
          </cell>
        </row>
        <row r="30">
          <cell r="A30" t="str">
            <v>Total Cost</v>
          </cell>
          <cell r="B30">
            <v>641</v>
          </cell>
          <cell r="C30">
            <v>0</v>
          </cell>
          <cell r="D30">
            <v>0</v>
          </cell>
          <cell r="E30">
            <v>0</v>
          </cell>
          <cell r="F30">
            <v>0</v>
          </cell>
          <cell r="G30">
            <v>0</v>
          </cell>
          <cell r="H30">
            <v>0</v>
          </cell>
          <cell r="I30">
            <v>0</v>
          </cell>
          <cell r="J30">
            <v>0</v>
          </cell>
          <cell r="K30">
            <v>0</v>
          </cell>
          <cell r="L30">
            <v>0</v>
          </cell>
          <cell r="M30">
            <v>0</v>
          </cell>
          <cell r="N30">
            <v>641</v>
          </cell>
        </row>
        <row r="32">
          <cell r="A32" t="str">
            <v>Gross Profit</v>
          </cell>
          <cell r="B32">
            <v>266</v>
          </cell>
          <cell r="C32">
            <v>0</v>
          </cell>
          <cell r="D32">
            <v>0</v>
          </cell>
          <cell r="E32">
            <v>0</v>
          </cell>
          <cell r="F32">
            <v>0</v>
          </cell>
          <cell r="G32">
            <v>0</v>
          </cell>
          <cell r="H32">
            <v>0</v>
          </cell>
          <cell r="I32">
            <v>0</v>
          </cell>
          <cell r="J32">
            <v>0</v>
          </cell>
          <cell r="K32">
            <v>0</v>
          </cell>
          <cell r="L32">
            <v>0</v>
          </cell>
          <cell r="M32">
            <v>0</v>
          </cell>
          <cell r="N32">
            <v>266</v>
          </cell>
        </row>
        <row r="34">
          <cell r="A34" t="str">
            <v xml:space="preserve">Sales </v>
          </cell>
          <cell r="N34">
            <v>0</v>
          </cell>
        </row>
        <row r="35">
          <cell r="A35" t="str">
            <v>Engineering</v>
          </cell>
          <cell r="N35">
            <v>0</v>
          </cell>
        </row>
        <row r="36">
          <cell r="A36" t="str">
            <v>G&amp;A Expense</v>
          </cell>
          <cell r="B36">
            <v>63</v>
          </cell>
          <cell r="C36">
            <v>67</v>
          </cell>
          <cell r="D36">
            <v>63</v>
          </cell>
          <cell r="E36">
            <v>103</v>
          </cell>
          <cell r="F36">
            <v>112</v>
          </cell>
          <cell r="G36">
            <v>118</v>
          </cell>
          <cell r="H36">
            <v>65</v>
          </cell>
          <cell r="I36">
            <v>179</v>
          </cell>
          <cell r="J36">
            <v>130</v>
          </cell>
          <cell r="K36">
            <v>121</v>
          </cell>
          <cell r="N36">
            <v>63</v>
          </cell>
        </row>
        <row r="38">
          <cell r="A38" t="str">
            <v>Oper. Expenses</v>
          </cell>
          <cell r="B38">
            <v>63</v>
          </cell>
          <cell r="C38">
            <v>0</v>
          </cell>
          <cell r="D38">
            <v>0</v>
          </cell>
          <cell r="E38">
            <v>0</v>
          </cell>
          <cell r="F38">
            <v>0</v>
          </cell>
          <cell r="G38">
            <v>0</v>
          </cell>
          <cell r="H38">
            <v>0</v>
          </cell>
          <cell r="I38">
            <v>0</v>
          </cell>
          <cell r="J38">
            <v>0</v>
          </cell>
          <cell r="K38">
            <v>0</v>
          </cell>
          <cell r="L38">
            <v>0</v>
          </cell>
          <cell r="M38">
            <v>0</v>
          </cell>
          <cell r="N38">
            <v>63</v>
          </cell>
        </row>
        <row r="40">
          <cell r="A40" t="str">
            <v>Operating Profit</v>
          </cell>
          <cell r="B40">
            <v>203</v>
          </cell>
          <cell r="C40">
            <v>0</v>
          </cell>
          <cell r="D40">
            <v>0</v>
          </cell>
          <cell r="E40">
            <v>0</v>
          </cell>
          <cell r="F40">
            <v>0</v>
          </cell>
          <cell r="G40">
            <v>0</v>
          </cell>
          <cell r="H40">
            <v>0</v>
          </cell>
          <cell r="I40">
            <v>0</v>
          </cell>
          <cell r="J40">
            <v>0</v>
          </cell>
          <cell r="K40">
            <v>0</v>
          </cell>
          <cell r="L40">
            <v>0</v>
          </cell>
          <cell r="M40">
            <v>0</v>
          </cell>
          <cell r="N40">
            <v>203</v>
          </cell>
        </row>
        <row r="42">
          <cell r="A42" t="str">
            <v>Oper Profit %</v>
          </cell>
          <cell r="B42">
            <v>0.22381477398015434</v>
          </cell>
          <cell r="C42" t="e">
            <v>#DIV/0!</v>
          </cell>
          <cell r="D42" t="e">
            <v>#DIV/0!</v>
          </cell>
          <cell r="E42" t="e">
            <v>#DIV/0!</v>
          </cell>
          <cell r="F42" t="e">
            <v>#DIV/0!</v>
          </cell>
          <cell r="G42" t="e">
            <v>#DIV/0!</v>
          </cell>
          <cell r="H42" t="e">
            <v>#DIV/0!</v>
          </cell>
          <cell r="I42" t="e">
            <v>#DIV/0!</v>
          </cell>
          <cell r="J42" t="e">
            <v>#DIV/0!</v>
          </cell>
          <cell r="K42" t="e">
            <v>#DIV/0!</v>
          </cell>
          <cell r="L42" t="e">
            <v>#DIV/0!</v>
          </cell>
          <cell r="M42" t="e">
            <v>#DIV/0!</v>
          </cell>
          <cell r="N42">
            <v>0.22381477398015434</v>
          </cell>
        </row>
        <row r="44">
          <cell r="A44" t="str">
            <v>Other Expenses</v>
          </cell>
          <cell r="B44">
            <v>-39</v>
          </cell>
          <cell r="C44">
            <v>-35</v>
          </cell>
          <cell r="D44">
            <v>-29</v>
          </cell>
          <cell r="E44">
            <v>-31</v>
          </cell>
          <cell r="F44">
            <v>-23</v>
          </cell>
          <cell r="G44">
            <v>-21</v>
          </cell>
          <cell r="H44">
            <v>-20</v>
          </cell>
          <cell r="I44">
            <v>-19</v>
          </cell>
          <cell r="J44">
            <v>-22</v>
          </cell>
          <cell r="K44">
            <v>-17</v>
          </cell>
          <cell r="N44">
            <v>-39</v>
          </cell>
        </row>
        <row r="46">
          <cell r="A46" t="str">
            <v>EBIT</v>
          </cell>
          <cell r="B46">
            <v>242</v>
          </cell>
          <cell r="C46">
            <v>0</v>
          </cell>
          <cell r="D46">
            <v>0</v>
          </cell>
          <cell r="E46">
            <v>0</v>
          </cell>
          <cell r="F46">
            <v>0</v>
          </cell>
          <cell r="G46">
            <v>0</v>
          </cell>
          <cell r="H46">
            <v>0</v>
          </cell>
          <cell r="I46">
            <v>0</v>
          </cell>
          <cell r="J46">
            <v>0</v>
          </cell>
          <cell r="K46">
            <v>0</v>
          </cell>
          <cell r="L46">
            <v>0</v>
          </cell>
          <cell r="M46">
            <v>0</v>
          </cell>
          <cell r="N46">
            <v>242</v>
          </cell>
        </row>
        <row r="48">
          <cell r="A48" t="str">
            <v>Income Taxes</v>
          </cell>
          <cell r="B48">
            <v>95.710999999999999</v>
          </cell>
          <cell r="C48">
            <v>0</v>
          </cell>
          <cell r="D48">
            <v>0</v>
          </cell>
          <cell r="E48">
            <v>0</v>
          </cell>
          <cell r="F48">
            <v>0</v>
          </cell>
          <cell r="G48">
            <v>0</v>
          </cell>
          <cell r="H48">
            <v>0</v>
          </cell>
          <cell r="I48">
            <v>0</v>
          </cell>
          <cell r="J48">
            <v>0</v>
          </cell>
          <cell r="K48">
            <v>0</v>
          </cell>
          <cell r="L48">
            <v>0</v>
          </cell>
          <cell r="M48">
            <v>0</v>
          </cell>
          <cell r="N48">
            <v>95.710999999999999</v>
          </cell>
        </row>
        <row r="50">
          <cell r="A50" t="str">
            <v>Profit After Taxes</v>
          </cell>
          <cell r="B50">
            <v>146.28899999999999</v>
          </cell>
          <cell r="C50">
            <v>0</v>
          </cell>
          <cell r="D50">
            <v>0</v>
          </cell>
          <cell r="E50">
            <v>0</v>
          </cell>
          <cell r="F50">
            <v>0</v>
          </cell>
          <cell r="G50">
            <v>0</v>
          </cell>
          <cell r="H50">
            <v>0</v>
          </cell>
          <cell r="I50">
            <v>0</v>
          </cell>
          <cell r="J50">
            <v>0</v>
          </cell>
          <cell r="K50">
            <v>0</v>
          </cell>
          <cell r="L50">
            <v>0</v>
          </cell>
          <cell r="M50">
            <v>0</v>
          </cell>
          <cell r="N50">
            <v>146.28899999999999</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igator"/>
      <sheetName val="ASL FY03 Chart"/>
      <sheetName val="ASL FY02 Chart"/>
      <sheetName val="HLP Monthly Data"/>
      <sheetName val="ASL Monthly Data"/>
      <sheetName val="ASL BLT Chart"/>
      <sheetName val="ASL Margin by ROR"/>
      <sheetName val="HLP LT"/>
      <sheetName val="ASL LT"/>
      <sheetName val="Aging"/>
      <sheetName val="Total Backlog"/>
      <sheetName val="HLP Backlog"/>
      <sheetName val="ASL Backlog"/>
      <sheetName val="Sheet4"/>
      <sheetName val="HLP MTD Data"/>
      <sheetName val="ASL MTD Data"/>
      <sheetName val="ASL Weekly Data"/>
      <sheetName val="HR Aging"/>
      <sheetName val="Sales"/>
    </sheetNames>
    <sheetDataSet>
      <sheetData sheetId="0" refreshError="1"/>
      <sheetData sheetId="1" refreshError="1"/>
      <sheetData sheetId="2" refreshError="1"/>
      <sheetData sheetId="3" refreshError="1"/>
      <sheetData sheetId="4" refreshError="1"/>
      <sheetData sheetId="5" refreshError="1">
        <row r="35">
          <cell r="R35" t="str">
            <v>Expedites</v>
          </cell>
          <cell r="Y35" t="str">
            <v>Shipped Orders</v>
          </cell>
        </row>
        <row r="36">
          <cell r="R36" t="str">
            <v>#</v>
          </cell>
          <cell r="S36" t="str">
            <v>% of Total RTP</v>
          </cell>
          <cell r="T36" t="str">
            <v>$</v>
          </cell>
          <cell r="U36" t="str">
            <v>% of Total RTP</v>
          </cell>
          <cell r="V36" t="str">
            <v># of Lines</v>
          </cell>
          <cell r="W36" t="str">
            <v>% of Total Lines</v>
          </cell>
          <cell r="Y36" t="str">
            <v>#</v>
          </cell>
          <cell r="Z36" t="str">
            <v>$</v>
          </cell>
          <cell r="AA36" t="str">
            <v>Avg. $</v>
          </cell>
          <cell r="AB36" t="str">
            <v>OTS</v>
          </cell>
          <cell r="AC36" t="str">
            <v>OTS %</v>
          </cell>
          <cell r="AD36" t="str">
            <v>Actual LT</v>
          </cell>
        </row>
        <row r="37">
          <cell r="R37">
            <v>26</v>
          </cell>
          <cell r="S37">
            <v>5.7649667405764965E-2</v>
          </cell>
          <cell r="T37">
            <v>383580</v>
          </cell>
          <cell r="U37">
            <v>8.7177272727272728E-2</v>
          </cell>
          <cell r="V37">
            <v>100</v>
          </cell>
          <cell r="W37">
            <v>6.901311249137336E-2</v>
          </cell>
          <cell r="Y37">
            <v>218</v>
          </cell>
          <cell r="Z37">
            <v>1106759</v>
          </cell>
          <cell r="AA37">
            <v>5076.8761467889908</v>
          </cell>
          <cell r="AB37">
            <v>105</v>
          </cell>
          <cell r="AC37">
            <v>0.47511312217194568</v>
          </cell>
          <cell r="AD37">
            <v>52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Data Entry"/>
      <sheetName val="FPY Pareto"/>
      <sheetName val="Scrap-Rework Pareto"/>
      <sheetName val="Large SPV"/>
      <sheetName val="G &amp; L"/>
      <sheetName val="VTL"/>
      <sheetName val="List of Kaizen Types"/>
    </sheetNames>
    <sheetDataSet>
      <sheetData sheetId="0"/>
      <sheetData sheetId="1"/>
      <sheetData sheetId="2"/>
      <sheetData sheetId="3">
        <row r="1">
          <cell r="AR1" t="str">
            <v>FIRST PASS YIELD 3-IN-1 CHART - 6" - 12" SLEEVED PLUG VALVES</v>
          </cell>
        </row>
        <row r="2">
          <cell r="A2" t="str">
            <v>Date</v>
          </cell>
          <cell r="B2" t="str">
            <v>Goal (Valves)</v>
          </cell>
          <cell r="C2" t="str">
            <v>Actual (Valves)</v>
          </cell>
          <cell r="D2" t="str">
            <v>Hours Worked</v>
          </cell>
          <cell r="E2" t="str">
            <v>Productivity (Hours/Valve)</v>
          </cell>
          <cell r="F2" t="str">
            <v>1st Test Failures</v>
          </cell>
          <cell r="G2" t="str">
            <v>First Pass Yield</v>
          </cell>
          <cell r="H2" t="str">
            <v># of Pieces Scrapped / Reworked</v>
          </cell>
          <cell r="I2" t="str">
            <v>Scrap / Rework %</v>
          </cell>
          <cell r="K2" t="str">
            <v>Date</v>
          </cell>
          <cell r="L2" t="str">
            <v># of Valves</v>
          </cell>
          <cell r="M2" t="str">
            <v>Problem</v>
          </cell>
          <cell r="N2" t="str">
            <v>Root Cause</v>
          </cell>
          <cell r="P2" t="str">
            <v>Date</v>
          </cell>
          <cell r="Q2" t="str">
            <v># of Valves</v>
          </cell>
          <cell r="R2" t="str">
            <v>Problem</v>
          </cell>
          <cell r="S2" t="str">
            <v>Root Cause</v>
          </cell>
        </row>
        <row r="3">
          <cell r="A3">
            <v>38222</v>
          </cell>
          <cell r="B3">
            <v>8</v>
          </cell>
          <cell r="C3">
            <v>3</v>
          </cell>
          <cell r="D3">
            <v>8</v>
          </cell>
          <cell r="E3">
            <v>2.6666666666666665</v>
          </cell>
          <cell r="F3">
            <v>0</v>
          </cell>
          <cell r="G3">
            <v>1</v>
          </cell>
          <cell r="H3">
            <v>5</v>
          </cell>
          <cell r="I3">
            <v>1.6666666666666667</v>
          </cell>
          <cell r="K3">
            <v>38232</v>
          </cell>
          <cell r="L3">
            <v>1</v>
          </cell>
          <cell r="M3" t="str">
            <v xml:space="preserve">984821- 12" thur laekage adjusted bolts </v>
          </cell>
          <cell r="N3" t="str">
            <v>excessive machining</v>
          </cell>
          <cell r="P3">
            <v>38222</v>
          </cell>
          <cell r="Q3">
            <v>1</v>
          </cell>
          <cell r="R3" t="str">
            <v>Body Rusty</v>
          </cell>
          <cell r="S3" t="str">
            <v>Surface Rust</v>
          </cell>
        </row>
        <row r="4">
          <cell r="A4">
            <v>38223</v>
          </cell>
          <cell r="B4">
            <v>4</v>
          </cell>
          <cell r="C4">
            <v>4</v>
          </cell>
          <cell r="D4">
            <v>4</v>
          </cell>
          <cell r="E4">
            <v>1</v>
          </cell>
          <cell r="F4">
            <v>0</v>
          </cell>
          <cell r="G4">
            <v>1</v>
          </cell>
          <cell r="H4">
            <v>3</v>
          </cell>
          <cell r="I4">
            <v>0.75</v>
          </cell>
          <cell r="K4">
            <v>38232</v>
          </cell>
          <cell r="L4">
            <v>1</v>
          </cell>
          <cell r="M4" t="str">
            <v xml:space="preserve">984821- 12" thur laekage adjusted bolts </v>
          </cell>
          <cell r="N4" t="str">
            <v>excessive machining</v>
          </cell>
          <cell r="P4">
            <v>38222</v>
          </cell>
          <cell r="Q4">
            <v>1</v>
          </cell>
          <cell r="R4" t="str">
            <v>Bolts too long for gear</v>
          </cell>
          <cell r="S4" t="str">
            <v>changed design of gear and not bolting</v>
          </cell>
        </row>
        <row r="5">
          <cell r="A5">
            <v>38224</v>
          </cell>
          <cell r="B5">
            <v>8</v>
          </cell>
          <cell r="C5">
            <v>3</v>
          </cell>
          <cell r="D5">
            <v>8</v>
          </cell>
          <cell r="E5">
            <v>2.6666666666666665</v>
          </cell>
          <cell r="F5">
            <v>0</v>
          </cell>
          <cell r="G5">
            <v>1</v>
          </cell>
          <cell r="H5">
            <v>3</v>
          </cell>
          <cell r="I5">
            <v>1</v>
          </cell>
          <cell r="K5">
            <v>38233</v>
          </cell>
          <cell r="L5">
            <v>2</v>
          </cell>
          <cell r="M5" t="str">
            <v>16D440- ?" failed seat test</v>
          </cell>
          <cell r="N5" t="str">
            <v>Bad plugs</v>
          </cell>
          <cell r="P5">
            <v>38222</v>
          </cell>
          <cell r="Q5">
            <v>1</v>
          </cell>
          <cell r="R5" t="str">
            <v>Sleeve cut out too small</v>
          </cell>
          <cell r="S5" t="str">
            <v>Incorrect Sleeve Cutout</v>
          </cell>
        </row>
        <row r="6">
          <cell r="A6">
            <v>38225</v>
          </cell>
          <cell r="B6">
            <v>8</v>
          </cell>
          <cell r="C6">
            <v>5</v>
          </cell>
          <cell r="D6">
            <v>8</v>
          </cell>
          <cell r="E6">
            <v>1.6</v>
          </cell>
          <cell r="F6">
            <v>0</v>
          </cell>
          <cell r="G6">
            <v>1</v>
          </cell>
          <cell r="H6">
            <v>13</v>
          </cell>
          <cell r="I6">
            <v>2.6</v>
          </cell>
          <cell r="K6">
            <v>38241</v>
          </cell>
          <cell r="L6">
            <v>1</v>
          </cell>
          <cell r="M6" t="str">
            <v>94D869 - Failed seat test</v>
          </cell>
          <cell r="N6" t="str">
            <v>Body may be over sized</v>
          </cell>
          <cell r="P6">
            <v>38222</v>
          </cell>
          <cell r="Q6">
            <v>2</v>
          </cell>
          <cell r="R6" t="str">
            <v>Port lips cast undersize</v>
          </cell>
          <cell r="S6" t="str">
            <v>Port Lips cast undersize Sanmar 6x4x6</v>
          </cell>
        </row>
        <row r="7">
          <cell r="A7">
            <v>38226</v>
          </cell>
          <cell r="B7">
            <v>8</v>
          </cell>
          <cell r="C7">
            <v>3</v>
          </cell>
          <cell r="D7">
            <v>3.5</v>
          </cell>
          <cell r="E7">
            <v>1.1666666666666667</v>
          </cell>
          <cell r="F7">
            <v>0</v>
          </cell>
          <cell r="G7">
            <v>1</v>
          </cell>
          <cell r="H7">
            <v>3</v>
          </cell>
          <cell r="I7">
            <v>1</v>
          </cell>
          <cell r="K7">
            <v>38244</v>
          </cell>
          <cell r="L7">
            <v>1</v>
          </cell>
          <cell r="M7" t="str">
            <v>Top seal leaked</v>
          </cell>
          <cell r="N7" t="str">
            <v>Replaced sleeve and top seal - do not know true cause</v>
          </cell>
          <cell r="P7">
            <v>38223</v>
          </cell>
          <cell r="Q7">
            <v>1</v>
          </cell>
          <cell r="R7" t="str">
            <v>Bill of Material did not contain flat washer</v>
          </cell>
          <cell r="S7" t="str">
            <v>Bill of material incorrect</v>
          </cell>
        </row>
        <row r="8">
          <cell r="A8">
            <v>38228</v>
          </cell>
          <cell r="B8">
            <v>8</v>
          </cell>
          <cell r="C8">
            <v>5</v>
          </cell>
          <cell r="D8">
            <v>8</v>
          </cell>
          <cell r="E8">
            <v>1.6</v>
          </cell>
          <cell r="F8">
            <v>0</v>
          </cell>
          <cell r="G8">
            <v>1</v>
          </cell>
          <cell r="H8">
            <v>5</v>
          </cell>
          <cell r="I8">
            <v>1</v>
          </cell>
          <cell r="K8">
            <v>38246</v>
          </cell>
          <cell r="L8">
            <v>1</v>
          </cell>
          <cell r="M8" t="str">
            <v>Failed seat test</v>
          </cell>
          <cell r="N8" t="str">
            <v>Adjustment Bolts Incorrect</v>
          </cell>
          <cell r="P8">
            <v>38223</v>
          </cell>
          <cell r="Q8">
            <v>2</v>
          </cell>
          <cell r="R8" t="str">
            <v>Grind the seal ribs</v>
          </cell>
          <cell r="S8" t="str">
            <v xml:space="preserve">Slag on cast ribs. Wallaston </v>
          </cell>
        </row>
        <row r="9">
          <cell r="A9">
            <v>38232</v>
          </cell>
          <cell r="B9">
            <v>5</v>
          </cell>
          <cell r="C9">
            <v>1</v>
          </cell>
          <cell r="D9">
            <v>5</v>
          </cell>
          <cell r="E9">
            <v>5</v>
          </cell>
          <cell r="F9">
            <v>1</v>
          </cell>
          <cell r="G9">
            <v>0</v>
          </cell>
          <cell r="H9">
            <v>2</v>
          </cell>
          <cell r="I9">
            <v>2</v>
          </cell>
          <cell r="K9">
            <v>38250</v>
          </cell>
          <cell r="L9">
            <v>1</v>
          </cell>
          <cell r="M9" t="str">
            <v>Failed seat test</v>
          </cell>
          <cell r="N9" t="str">
            <v>Adjustment Bolts Incorrect</v>
          </cell>
          <cell r="P9">
            <v>38224</v>
          </cell>
          <cell r="Q9">
            <v>2</v>
          </cell>
          <cell r="R9" t="str">
            <v xml:space="preserve">Modify Indicator tag - Pattern 94j662 </v>
          </cell>
          <cell r="S9" t="str">
            <v>Slag on cast ribs. Wallaston</v>
          </cell>
        </row>
        <row r="10">
          <cell r="A10">
            <v>38233</v>
          </cell>
          <cell r="B10">
            <v>8</v>
          </cell>
          <cell r="C10">
            <v>6</v>
          </cell>
          <cell r="D10">
            <v>8</v>
          </cell>
          <cell r="E10">
            <v>1.3333333333333333</v>
          </cell>
          <cell r="F10">
            <v>2</v>
          </cell>
          <cell r="G10">
            <v>0.66666666666666663</v>
          </cell>
          <cell r="H10">
            <v>4</v>
          </cell>
          <cell r="I10">
            <v>0.66666666666666663</v>
          </cell>
          <cell r="P10">
            <v>38224</v>
          </cell>
          <cell r="Q10">
            <v>1</v>
          </cell>
          <cell r="R10" t="str">
            <v>Modify Sleeve</v>
          </cell>
          <cell r="S10" t="str">
            <v>Incorrect Sleeve Cutout</v>
          </cell>
        </row>
        <row r="11">
          <cell r="A11">
            <v>38237</v>
          </cell>
          <cell r="B11">
            <v>8</v>
          </cell>
          <cell r="C11">
            <v>6</v>
          </cell>
          <cell r="D11">
            <v>8</v>
          </cell>
          <cell r="E11">
            <v>1.3333333333333333</v>
          </cell>
          <cell r="F11">
            <v>0</v>
          </cell>
          <cell r="G11">
            <v>1</v>
          </cell>
          <cell r="H11">
            <v>6</v>
          </cell>
          <cell r="I11">
            <v>1</v>
          </cell>
          <cell r="P11">
            <v>38225</v>
          </cell>
          <cell r="Q11">
            <v>2</v>
          </cell>
          <cell r="R11" t="str">
            <v>Pulled too many stop plates</v>
          </cell>
          <cell r="S11" t="str">
            <v>M/H Miscount</v>
          </cell>
        </row>
        <row r="12">
          <cell r="A12">
            <v>38238</v>
          </cell>
          <cell r="B12">
            <v>8</v>
          </cell>
          <cell r="C12">
            <v>5</v>
          </cell>
          <cell r="D12">
            <v>8</v>
          </cell>
          <cell r="E12">
            <v>1.6</v>
          </cell>
          <cell r="F12">
            <v>0</v>
          </cell>
          <cell r="G12">
            <v>1</v>
          </cell>
          <cell r="H12">
            <v>2</v>
          </cell>
          <cell r="I12">
            <v>0.4</v>
          </cell>
          <cell r="P12">
            <v>38225</v>
          </cell>
          <cell r="Q12">
            <v>2</v>
          </cell>
          <cell r="R12" t="str">
            <v>Router released with unknowns</v>
          </cell>
          <cell r="S12" t="str">
            <v>Router released with unknowns</v>
          </cell>
        </row>
        <row r="13">
          <cell r="A13">
            <v>38239</v>
          </cell>
          <cell r="B13">
            <v>8</v>
          </cell>
          <cell r="C13">
            <v>0</v>
          </cell>
          <cell r="D13">
            <v>8</v>
          </cell>
          <cell r="E13" t="e">
            <v>#DIV/0!</v>
          </cell>
          <cell r="F13">
            <v>0</v>
          </cell>
          <cell r="G13" t="e">
            <v>#DIV/0!</v>
          </cell>
          <cell r="H13">
            <v>0</v>
          </cell>
          <cell r="I13" t="e">
            <v>#DIV/0!</v>
          </cell>
          <cell r="P13">
            <v>38225</v>
          </cell>
          <cell r="Q13">
            <v>2</v>
          </cell>
          <cell r="R13" t="str">
            <v>Missing tags</v>
          </cell>
          <cell r="S13" t="str">
            <v>Buying practices - floor stock outages</v>
          </cell>
        </row>
        <row r="14">
          <cell r="A14">
            <v>38240</v>
          </cell>
          <cell r="B14">
            <v>8</v>
          </cell>
          <cell r="C14">
            <v>1</v>
          </cell>
          <cell r="D14">
            <v>8</v>
          </cell>
          <cell r="E14">
            <v>8</v>
          </cell>
          <cell r="F14">
            <v>0</v>
          </cell>
          <cell r="G14">
            <v>1</v>
          </cell>
          <cell r="H14">
            <v>6</v>
          </cell>
          <cell r="I14">
            <v>6</v>
          </cell>
          <cell r="P14">
            <v>38225</v>
          </cell>
          <cell r="Q14">
            <v>2</v>
          </cell>
          <cell r="R14" t="str">
            <v>Cover bolts transacted but not pulled</v>
          </cell>
          <cell r="S14" t="str">
            <v>M/H Miscount</v>
          </cell>
        </row>
        <row r="15">
          <cell r="A15">
            <v>38241</v>
          </cell>
          <cell r="B15">
            <v>5</v>
          </cell>
          <cell r="C15">
            <v>3</v>
          </cell>
          <cell r="D15">
            <v>5</v>
          </cell>
          <cell r="E15">
            <v>1.6666666666666667</v>
          </cell>
          <cell r="F15">
            <v>1</v>
          </cell>
          <cell r="G15">
            <v>0.66666666666666663</v>
          </cell>
          <cell r="H15">
            <v>1</v>
          </cell>
          <cell r="I15">
            <v>0.33333333333333331</v>
          </cell>
          <cell r="P15">
            <v>38225</v>
          </cell>
          <cell r="Q15">
            <v>2</v>
          </cell>
          <cell r="R15" t="str">
            <v>Miscounted bellville washers</v>
          </cell>
          <cell r="S15" t="str">
            <v>M/H Miscount</v>
          </cell>
        </row>
        <row r="16">
          <cell r="A16">
            <v>38244</v>
          </cell>
          <cell r="B16">
            <v>14</v>
          </cell>
          <cell r="C16">
            <v>14</v>
          </cell>
          <cell r="D16">
            <v>14</v>
          </cell>
          <cell r="E16">
            <v>1</v>
          </cell>
          <cell r="F16">
            <v>1</v>
          </cell>
          <cell r="G16">
            <v>0.9285714285714286</v>
          </cell>
          <cell r="H16">
            <v>7</v>
          </cell>
          <cell r="I16">
            <v>0.5</v>
          </cell>
          <cell r="P16">
            <v>38226</v>
          </cell>
          <cell r="Q16">
            <v>1</v>
          </cell>
          <cell r="R16" t="str">
            <v>Missing key stock for the gear kit</v>
          </cell>
          <cell r="S16" t="str">
            <v>Not in the floor stock area</v>
          </cell>
        </row>
        <row r="17">
          <cell r="A17">
            <v>38245</v>
          </cell>
          <cell r="B17">
            <v>16</v>
          </cell>
          <cell r="C17">
            <v>21</v>
          </cell>
          <cell r="D17">
            <v>16</v>
          </cell>
          <cell r="E17">
            <v>0.76190476190476186</v>
          </cell>
          <cell r="F17">
            <v>0</v>
          </cell>
          <cell r="G17">
            <v>1</v>
          </cell>
          <cell r="H17">
            <v>18</v>
          </cell>
          <cell r="I17">
            <v>0.8571428571428571</v>
          </cell>
          <cell r="P17">
            <v>38226</v>
          </cell>
          <cell r="Q17">
            <v>2</v>
          </cell>
          <cell r="R17" t="str">
            <v>Casting required sand blasting</v>
          </cell>
          <cell r="S17" t="str">
            <v>Surface Rust</v>
          </cell>
        </row>
        <row r="18">
          <cell r="A18">
            <v>38246</v>
          </cell>
          <cell r="B18">
            <v>8</v>
          </cell>
          <cell r="C18">
            <v>4</v>
          </cell>
          <cell r="D18">
            <v>8</v>
          </cell>
          <cell r="E18">
            <v>2</v>
          </cell>
          <cell r="F18">
            <v>1</v>
          </cell>
          <cell r="G18">
            <v>0.75</v>
          </cell>
          <cell r="H18">
            <v>2</v>
          </cell>
          <cell r="I18">
            <v>0.5</v>
          </cell>
          <cell r="P18">
            <v>38228</v>
          </cell>
          <cell r="Q18">
            <v>1</v>
          </cell>
          <cell r="R18" t="str">
            <v>Wrong bolts pulled for gear kit</v>
          </cell>
          <cell r="S18" t="str">
            <v>Bill of material incorrect</v>
          </cell>
        </row>
        <row r="19">
          <cell r="A19">
            <v>38247</v>
          </cell>
          <cell r="B19">
            <v>10</v>
          </cell>
          <cell r="C19">
            <v>2</v>
          </cell>
          <cell r="D19">
            <v>10</v>
          </cell>
          <cell r="E19">
            <v>5</v>
          </cell>
          <cell r="F19">
            <v>0</v>
          </cell>
          <cell r="G19">
            <v>1</v>
          </cell>
          <cell r="H19">
            <v>7</v>
          </cell>
          <cell r="I19">
            <v>3.5</v>
          </cell>
          <cell r="P19">
            <v>38228</v>
          </cell>
          <cell r="Q19">
            <v>1</v>
          </cell>
          <cell r="R19" t="str">
            <v>Deburr port lips after machining</v>
          </cell>
          <cell r="S19" t="str">
            <v xml:space="preserve">Plug lips not deburred correctly </v>
          </cell>
        </row>
        <row r="20">
          <cell r="A20">
            <v>38248</v>
          </cell>
          <cell r="B20">
            <v>5</v>
          </cell>
          <cell r="C20">
            <v>2</v>
          </cell>
          <cell r="D20">
            <v>5</v>
          </cell>
          <cell r="E20">
            <v>2.5</v>
          </cell>
          <cell r="F20">
            <v>0</v>
          </cell>
          <cell r="G20">
            <v>1</v>
          </cell>
          <cell r="H20">
            <v>2</v>
          </cell>
          <cell r="I20">
            <v>1</v>
          </cell>
          <cell r="P20">
            <v>38228</v>
          </cell>
          <cell r="Q20">
            <v>1</v>
          </cell>
          <cell r="R20" t="str">
            <v>Deburr port lips after machining</v>
          </cell>
          <cell r="S20" t="str">
            <v>Slag on cast ribs. Wallaston</v>
          </cell>
        </row>
        <row r="21">
          <cell r="A21">
            <v>38250</v>
          </cell>
          <cell r="B21">
            <v>8</v>
          </cell>
          <cell r="C21">
            <v>10</v>
          </cell>
          <cell r="D21">
            <v>8</v>
          </cell>
          <cell r="E21">
            <v>0.8</v>
          </cell>
          <cell r="F21">
            <v>1</v>
          </cell>
          <cell r="G21">
            <v>0.9</v>
          </cell>
          <cell r="H21">
            <v>1</v>
          </cell>
          <cell r="I21">
            <v>0.1</v>
          </cell>
          <cell r="P21">
            <v>38228</v>
          </cell>
          <cell r="Q21">
            <v>1</v>
          </cell>
          <cell r="R21" t="str">
            <v>Sleeve trimming</v>
          </cell>
          <cell r="S21" t="str">
            <v>Incorrect Sleeve Cutout</v>
          </cell>
          <cell r="AT21" t="str">
            <v>Jan</v>
          </cell>
          <cell r="AU21" t="str">
            <v>Feb</v>
          </cell>
          <cell r="AV21" t="str">
            <v>Mar</v>
          </cell>
          <cell r="AW21" t="str">
            <v>Apr</v>
          </cell>
          <cell r="AX21" t="str">
            <v>May</v>
          </cell>
          <cell r="AY21" t="str">
            <v>Jun</v>
          </cell>
          <cell r="AZ21" t="str">
            <v>Jul</v>
          </cell>
          <cell r="BA21" t="str">
            <v>Aug</v>
          </cell>
          <cell r="BB21" t="str">
            <v>Sep</v>
          </cell>
          <cell r="BC21" t="str">
            <v>Oct</v>
          </cell>
          <cell r="BD21" t="str">
            <v>Nov</v>
          </cell>
          <cell r="BE21" t="str">
            <v>Dec</v>
          </cell>
        </row>
        <row r="22">
          <cell r="A22">
            <v>38251</v>
          </cell>
          <cell r="B22">
            <v>8</v>
          </cell>
          <cell r="C22">
            <v>5</v>
          </cell>
          <cell r="D22">
            <v>8</v>
          </cell>
          <cell r="E22">
            <v>1.6</v>
          </cell>
          <cell r="F22">
            <v>0</v>
          </cell>
          <cell r="G22">
            <v>1</v>
          </cell>
          <cell r="H22">
            <v>1</v>
          </cell>
          <cell r="I22">
            <v>0.2</v>
          </cell>
          <cell r="P22">
            <v>38228</v>
          </cell>
          <cell r="Q22">
            <v>1</v>
          </cell>
          <cell r="R22" t="str">
            <v>No wedge rings</v>
          </cell>
          <cell r="S22" t="str">
            <v>Not in the floor stock area</v>
          </cell>
          <cell r="AR22" t="str">
            <v>Root Cause Corrective Actions</v>
          </cell>
        </row>
        <row r="23">
          <cell r="A23">
            <v>38254</v>
          </cell>
          <cell r="B23">
            <v>8</v>
          </cell>
          <cell r="C23">
            <v>12</v>
          </cell>
          <cell r="D23">
            <v>9</v>
          </cell>
          <cell r="E23">
            <v>0.75</v>
          </cell>
          <cell r="F23">
            <v>0</v>
          </cell>
          <cell r="G23">
            <v>1</v>
          </cell>
          <cell r="H23">
            <v>6</v>
          </cell>
          <cell r="I23">
            <v>0.5</v>
          </cell>
          <cell r="P23">
            <v>38232</v>
          </cell>
          <cell r="Q23">
            <v>1</v>
          </cell>
          <cell r="R23" t="str">
            <v>Not all iems pulled from the mini load</v>
          </cell>
          <cell r="S23" t="str">
            <v>M/H Miscount</v>
          </cell>
          <cell r="AR23" t="str">
            <v>Countermeasures</v>
          </cell>
          <cell r="AW23" t="str">
            <v>Responsible</v>
          </cell>
          <cell r="AY23" t="str">
            <v>Expected Results</v>
          </cell>
          <cell r="BB23" t="str">
            <v>Completion Date</v>
          </cell>
          <cell r="BD23" t="str">
            <v>Status</v>
          </cell>
        </row>
        <row r="24">
          <cell r="A24">
            <v>38255</v>
          </cell>
          <cell r="B24">
            <v>5</v>
          </cell>
          <cell r="C24">
            <v>15</v>
          </cell>
          <cell r="D24">
            <v>5</v>
          </cell>
          <cell r="E24">
            <v>0.33333333333333331</v>
          </cell>
          <cell r="F24">
            <v>0</v>
          </cell>
          <cell r="G24">
            <v>1</v>
          </cell>
          <cell r="H24">
            <v>13</v>
          </cell>
          <cell r="I24">
            <v>0.8666666666666667</v>
          </cell>
          <cell r="P24">
            <v>38232</v>
          </cell>
          <cell r="Q24">
            <v>1</v>
          </cell>
          <cell r="R24" t="str">
            <v>PN 14c353 cover did not fit</v>
          </cell>
          <cell r="S24" t="str">
            <v>Casting out of print from Sanmar</v>
          </cell>
        </row>
        <row r="25">
          <cell r="A25">
            <v>38257</v>
          </cell>
          <cell r="B25">
            <v>9</v>
          </cell>
          <cell r="C25">
            <v>9</v>
          </cell>
          <cell r="D25">
            <v>9</v>
          </cell>
          <cell r="E25">
            <v>1</v>
          </cell>
          <cell r="F25">
            <v>0</v>
          </cell>
          <cell r="G25">
            <v>1</v>
          </cell>
          <cell r="H25">
            <v>22</v>
          </cell>
          <cell r="I25">
            <v>2.4444444444444446</v>
          </cell>
          <cell r="P25">
            <v>38233</v>
          </cell>
          <cell r="Q25">
            <v>1</v>
          </cell>
          <cell r="R25" t="str">
            <v>WO # 2958860-could not find gear, bracket, or cover</v>
          </cell>
          <cell r="S25" t="str">
            <v>Parts misplaced in cell area.</v>
          </cell>
        </row>
        <row r="26">
          <cell r="P26">
            <v>38233</v>
          </cell>
          <cell r="Q26">
            <v>1</v>
          </cell>
          <cell r="R26" t="str">
            <v>Tags not made</v>
          </cell>
          <cell r="S26" t="str">
            <v>Router released with out tags</v>
          </cell>
        </row>
        <row r="27">
          <cell r="P27">
            <v>38233</v>
          </cell>
          <cell r="Q27">
            <v>1</v>
          </cell>
          <cell r="R27" t="str">
            <v>PN 8724 MH-had to dis-assembly valve to get heat number.</v>
          </cell>
          <cell r="S27" t="str">
            <v>Valve built with out Certs.</v>
          </cell>
        </row>
        <row r="28">
          <cell r="P28">
            <v>38233</v>
          </cell>
          <cell r="Q28">
            <v>1</v>
          </cell>
          <cell r="R28" t="str">
            <v>Routing package missing</v>
          </cell>
          <cell r="S28" t="str">
            <v>Parts misplaced in cell area.</v>
          </cell>
        </row>
        <row r="29">
          <cell r="P29">
            <v>38237</v>
          </cell>
          <cell r="Q29">
            <v>1</v>
          </cell>
          <cell r="R29" t="str">
            <v>No tags</v>
          </cell>
          <cell r="S29" t="str">
            <v>Router released with out tags</v>
          </cell>
        </row>
        <row r="30">
          <cell r="P30">
            <v>38237</v>
          </cell>
          <cell r="Q30">
            <v>1</v>
          </cell>
          <cell r="R30" t="str">
            <v>Had to match up parts</v>
          </cell>
          <cell r="S30" t="str">
            <v>Parts misplaced in cell area.</v>
          </cell>
        </row>
        <row r="31">
          <cell r="P31">
            <v>38237</v>
          </cell>
          <cell r="Q31">
            <v>1</v>
          </cell>
          <cell r="R31" t="str">
            <v xml:space="preserve">PN-12C351 6" WCB cover, bolt holes needed to be opened up </v>
          </cell>
          <cell r="S31" t="str">
            <v>Casting out of print from Sanmar</v>
          </cell>
        </row>
        <row r="32">
          <cell r="P32">
            <v>38237</v>
          </cell>
          <cell r="Q32">
            <v>1</v>
          </cell>
          <cell r="R32" t="str">
            <v>Sleeve to thin - 253887 (large horizontal)</v>
          </cell>
          <cell r="S32" t="str">
            <v>Incorrect Sleeve Cutout</v>
          </cell>
        </row>
        <row r="33">
          <cell r="P33">
            <v>38237</v>
          </cell>
          <cell r="Q33">
            <v>1</v>
          </cell>
          <cell r="R33" t="str">
            <v>Re-tap one cover bolt on body</v>
          </cell>
          <cell r="S33" t="str">
            <v>Body - Not Tapped</v>
          </cell>
        </row>
        <row r="34">
          <cell r="P34">
            <v>38237</v>
          </cell>
          <cell r="Q34">
            <v>1</v>
          </cell>
          <cell r="R34" t="str">
            <v>Sleeve not with order</v>
          </cell>
          <cell r="S34" t="str">
            <v>M/H Miscount</v>
          </cell>
        </row>
        <row r="35">
          <cell r="P35">
            <v>38238</v>
          </cell>
          <cell r="Q35">
            <v>1</v>
          </cell>
          <cell r="R35" t="str">
            <v>PN-12C351 opened up holes on cover</v>
          </cell>
          <cell r="S35" t="str">
            <v>Casting out of print from Sanmar</v>
          </cell>
        </row>
        <row r="36">
          <cell r="P36">
            <v>38238</v>
          </cell>
          <cell r="Q36">
            <v>1</v>
          </cell>
          <cell r="R36" t="str">
            <v>Grinding of port lips for Toyo order</v>
          </cell>
          <cell r="S36" t="str">
            <v>Port lip grind not part of machining program</v>
          </cell>
        </row>
        <row r="37">
          <cell r="P37">
            <v>38240</v>
          </cell>
          <cell r="Q37">
            <v>1</v>
          </cell>
          <cell r="R37" t="str">
            <v>XP body failed to qualify - 6" machined on FMS</v>
          </cell>
          <cell r="S37" t="str">
            <v>Counterbore off center???</v>
          </cell>
        </row>
        <row r="38">
          <cell r="P38">
            <v>38240</v>
          </cell>
          <cell r="Q38">
            <v>1</v>
          </cell>
          <cell r="R38" t="str">
            <v>XP body failed to qualify - 6" machined on FMS</v>
          </cell>
          <cell r="S38" t="str">
            <v>Counterbore off center???</v>
          </cell>
        </row>
        <row r="39">
          <cell r="P39">
            <v>38240</v>
          </cell>
          <cell r="Q39">
            <v>1</v>
          </cell>
          <cell r="R39" t="str">
            <v>XP body failed to qualify - 6" machined on FMS</v>
          </cell>
          <cell r="S39" t="str">
            <v>Counterbore off center???</v>
          </cell>
        </row>
        <row r="40">
          <cell r="P40">
            <v>38240</v>
          </cell>
          <cell r="Q40">
            <v>1</v>
          </cell>
          <cell r="R40" t="str">
            <v>XP body failed to qualify - 6" machined on FMS</v>
          </cell>
          <cell r="S40" t="str">
            <v>Counterbore off center???</v>
          </cell>
        </row>
        <row r="41">
          <cell r="P41">
            <v>38240</v>
          </cell>
          <cell r="Q41">
            <v>1</v>
          </cell>
          <cell r="R41" t="str">
            <v>Wrong sleeve pulled heavy wall (218126) for standard wall</v>
          </cell>
          <cell r="S41" t="str">
            <v>Wrong part pulled</v>
          </cell>
          <cell r="AR41" t="str">
            <v>SCRAP &amp; REWORK 3-IN-1 CHART - 6" - 12" SLEEVED PLUG VALVES</v>
          </cell>
        </row>
        <row r="42">
          <cell r="P42">
            <v>38240</v>
          </cell>
          <cell r="Q42">
            <v>1</v>
          </cell>
          <cell r="R42" t="str">
            <v>319728 - compensator sloply</v>
          </cell>
          <cell r="S42" t="str">
            <v>Compensator is made from cheap material and the ears bend out</v>
          </cell>
        </row>
        <row r="43">
          <cell r="P43">
            <v>38241</v>
          </cell>
          <cell r="Q43">
            <v>1</v>
          </cell>
          <cell r="R43" t="str">
            <v>Leaked during seat test</v>
          </cell>
          <cell r="S43" t="str">
            <v>Gear required adjustment</v>
          </cell>
        </row>
        <row r="44">
          <cell r="P44">
            <v>38244</v>
          </cell>
          <cell r="Q44">
            <v>1</v>
          </cell>
          <cell r="R44" t="str">
            <v>6" SPV - Rework conutbore welds from Chihuahua</v>
          </cell>
          <cell r="S44" t="str">
            <v>CUU - Weld Cleanup</v>
          </cell>
        </row>
        <row r="45">
          <cell r="P45">
            <v>38244</v>
          </cell>
          <cell r="Q45">
            <v>1</v>
          </cell>
          <cell r="R45" t="str">
            <v>6" SPV - Rework conutbore welds from Chihuahua</v>
          </cell>
          <cell r="S45" t="str">
            <v>CUU - Weld Cleanup</v>
          </cell>
        </row>
        <row r="46">
          <cell r="P46">
            <v>38244</v>
          </cell>
          <cell r="Q46">
            <v>1</v>
          </cell>
          <cell r="R46" t="str">
            <v>6" SPV - Rework conutbore welds from Chihuahua</v>
          </cell>
          <cell r="S46" t="str">
            <v>CUU - Weld Cleanup</v>
          </cell>
        </row>
        <row r="47">
          <cell r="P47">
            <v>38244</v>
          </cell>
          <cell r="Q47">
            <v>1</v>
          </cell>
          <cell r="R47" t="str">
            <v>6" SPV - Rework conutbore welds from Chihuahua</v>
          </cell>
          <cell r="S47" t="str">
            <v>CUU - Weld Cleanup</v>
          </cell>
        </row>
        <row r="48">
          <cell r="P48">
            <v>38244</v>
          </cell>
          <cell r="Q48">
            <v>1</v>
          </cell>
          <cell r="R48" t="str">
            <v>6" SPV - Rework conutbore welds from Chihuahua</v>
          </cell>
          <cell r="S48" t="str">
            <v>CUU - Weld Cleanup</v>
          </cell>
        </row>
        <row r="49">
          <cell r="P49">
            <v>38244</v>
          </cell>
          <cell r="Q49">
            <v>1</v>
          </cell>
          <cell r="R49" t="str">
            <v>6" SPV - Rework conutbore welds from Chihuahua</v>
          </cell>
          <cell r="S49" t="str">
            <v>CUU - Weld Cleanup</v>
          </cell>
        </row>
        <row r="50">
          <cell r="P50">
            <v>38244</v>
          </cell>
          <cell r="Q50">
            <v>1</v>
          </cell>
          <cell r="R50" t="str">
            <v>6" SPV - Rework conutbore welds from Chihuahua</v>
          </cell>
          <cell r="S50" t="str">
            <v>CUU - Weld Cleanup</v>
          </cell>
        </row>
        <row r="51">
          <cell r="P51">
            <v>38245</v>
          </cell>
          <cell r="Q51">
            <v>18</v>
          </cell>
          <cell r="R51" t="str">
            <v>6" SPV - Rework conutbore welds from Chihuahua</v>
          </cell>
          <cell r="S51" t="str">
            <v>CUU - Weld Cleanup</v>
          </cell>
        </row>
        <row r="52">
          <cell r="P52">
            <v>38246</v>
          </cell>
          <cell r="Q52">
            <v>1</v>
          </cell>
          <cell r="R52" t="str">
            <v>14C353 - Cover adjustment bolts not tap through</v>
          </cell>
          <cell r="S52" t="str">
            <v>Cover - Not Tapped</v>
          </cell>
        </row>
        <row r="53">
          <cell r="P53">
            <v>38246</v>
          </cell>
          <cell r="Q53">
            <v>1</v>
          </cell>
          <cell r="R53" t="str">
            <v>6" - grind ribs and sealing area</v>
          </cell>
          <cell r="S53" t="str">
            <v>Port Lips are cast oversized</v>
          </cell>
        </row>
        <row r="54">
          <cell r="P54">
            <v>38247</v>
          </cell>
          <cell r="Q54">
            <v>1</v>
          </cell>
          <cell r="R54" t="str">
            <v>8752MD - returned hvy wall sleeve (218126) for standard wall sleeve (213232)</v>
          </cell>
          <cell r="S54" t="str">
            <v>BOM incorrect</v>
          </cell>
        </row>
        <row r="55">
          <cell r="P55">
            <v>38247</v>
          </cell>
          <cell r="Q55">
            <v>1</v>
          </cell>
          <cell r="R55" t="str">
            <v>Returned extra parts to warehouse</v>
          </cell>
          <cell r="S55" t="str">
            <v>M/H Miscount</v>
          </cell>
        </row>
        <row r="56">
          <cell r="P56">
            <v>38247</v>
          </cell>
          <cell r="Q56">
            <v>2</v>
          </cell>
          <cell r="R56" t="str">
            <v>Grind the bi-directional port lips on Toyo order</v>
          </cell>
          <cell r="S56" t="str">
            <v>No program written to machine the lip</v>
          </cell>
        </row>
        <row r="57">
          <cell r="P57">
            <v>38247</v>
          </cell>
          <cell r="Q57">
            <v>1</v>
          </cell>
          <cell r="R57" t="str">
            <v>14C353 - adjustment holes not tapped</v>
          </cell>
          <cell r="S57" t="str">
            <v>Cover - Not Tapped</v>
          </cell>
        </row>
        <row r="58">
          <cell r="P58">
            <v>38247</v>
          </cell>
          <cell r="Q58">
            <v>2</v>
          </cell>
          <cell r="R58" t="str">
            <v>Body rib grind to qualify body</v>
          </cell>
          <cell r="S58" t="str">
            <v>Port Lips are cast oversized</v>
          </cell>
        </row>
        <row r="59">
          <cell r="P59">
            <v>38248</v>
          </cell>
          <cell r="Q59">
            <v>1</v>
          </cell>
          <cell r="R59" t="str">
            <v>Body rib grind to qualify body</v>
          </cell>
          <cell r="S59" t="str">
            <v>Port Lips are cast oversized</v>
          </cell>
        </row>
        <row r="60">
          <cell r="P60">
            <v>38248</v>
          </cell>
          <cell r="Q60">
            <v>1</v>
          </cell>
          <cell r="R60" t="str">
            <v>cover not tapped</v>
          </cell>
          <cell r="S60" t="str">
            <v>Tapping was not completed or checked</v>
          </cell>
        </row>
        <row r="61">
          <cell r="P61">
            <v>38250</v>
          </cell>
          <cell r="Q61">
            <v>1</v>
          </cell>
          <cell r="R61" t="str">
            <v>Sleeve cracked</v>
          </cell>
          <cell r="S61" t="str">
            <v>Sleeve cracked</v>
          </cell>
        </row>
        <row r="62">
          <cell r="P62">
            <v>38251</v>
          </cell>
          <cell r="Q62">
            <v>1</v>
          </cell>
          <cell r="R62" t="str">
            <v>No sleeve, no nuts, or no router sheet</v>
          </cell>
          <cell r="S62" t="str">
            <v>M/H Miscount</v>
          </cell>
        </row>
        <row r="63">
          <cell r="P63">
            <v>38254</v>
          </cell>
          <cell r="Q63">
            <v>6</v>
          </cell>
          <cell r="R63" t="str">
            <v>PN 9TA151  - 6" Counterbore welding rework, valves received from Chihuahua</v>
          </cell>
          <cell r="S63" t="str">
            <v>CUU - Weld Cleanup</v>
          </cell>
        </row>
        <row r="64">
          <cell r="P64">
            <v>38255</v>
          </cell>
          <cell r="Q64">
            <v>11</v>
          </cell>
          <cell r="R64" t="str">
            <v>PN 9TA151  - 6" Counterbore welding rework, valves received from Chihuahua</v>
          </cell>
          <cell r="S64" t="str">
            <v>CUU - Weld Cleanup</v>
          </cell>
          <cell r="AR64" t="str">
            <v>Root Cause Corrective Actions</v>
          </cell>
        </row>
        <row r="65">
          <cell r="P65">
            <v>38255</v>
          </cell>
          <cell r="Q65">
            <v>1</v>
          </cell>
          <cell r="R65" t="str">
            <v>PN 9TH325 - shink 4" sleeves at the small stock line</v>
          </cell>
          <cell r="S65" t="str">
            <v>No 4" sleeve sizer</v>
          </cell>
          <cell r="AR65" t="str">
            <v>Countermeasures</v>
          </cell>
          <cell r="AW65" t="str">
            <v>Responsible</v>
          </cell>
          <cell r="AY65" t="str">
            <v>Expected Results</v>
          </cell>
          <cell r="BB65" t="str">
            <v>Completion Date</v>
          </cell>
          <cell r="BD65" t="str">
            <v>Status</v>
          </cell>
        </row>
        <row r="66">
          <cell r="P66">
            <v>38255</v>
          </cell>
          <cell r="Q66">
            <v>1</v>
          </cell>
          <cell r="R66" t="str">
            <v>PN 9TH325 - Retuned to mini load heavy series nuts for standard series to match order</v>
          </cell>
          <cell r="S66" t="str">
            <v>M/H Miscount</v>
          </cell>
          <cell r="AR66" t="str">
            <v>CUU - Weld Cleanup Corrective Action</v>
          </cell>
          <cell r="AW66" t="str">
            <v>R. Walker</v>
          </cell>
          <cell r="AY66" t="str">
            <v>28% Reduction in Scrap &amp; Rework</v>
          </cell>
        </row>
        <row r="67">
          <cell r="P67">
            <v>38257</v>
          </cell>
          <cell r="Q67">
            <v>7</v>
          </cell>
          <cell r="R67" t="str">
            <v>PN 9TH325 - Grind of port lips and wash bodies</v>
          </cell>
          <cell r="S67" t="str">
            <v>Port Lips are cast oversized</v>
          </cell>
        </row>
        <row r="68">
          <cell r="P68">
            <v>38257</v>
          </cell>
          <cell r="Q68">
            <v>7</v>
          </cell>
          <cell r="R68" t="str">
            <v>PN 9TH325 - go to the small valve line to size 4" sleeves</v>
          </cell>
          <cell r="S68" t="str">
            <v>No 4" sleeve sizer</v>
          </cell>
        </row>
        <row r="69">
          <cell r="P69">
            <v>38257</v>
          </cell>
          <cell r="Q69">
            <v>7</v>
          </cell>
          <cell r="R69" t="str">
            <v>PN 9TH325 - Get the floor stock to build the valves</v>
          </cell>
          <cell r="S69" t="str">
            <v>Floor stock not in area</v>
          </cell>
          <cell r="AR69" t="str">
            <v>Material Handling Count Errors - Communicate problem, develop process for fixing future errors (M/H fix, not assemblers), Control process.</v>
          </cell>
          <cell r="AW69" t="str">
            <v>J. Burgoon / J. Roy</v>
          </cell>
          <cell r="AY69" t="str">
            <v>12% Reduction in Scrap &amp; Rework</v>
          </cell>
          <cell r="BB69">
            <v>38268</v>
          </cell>
          <cell r="BD69" t="str">
            <v>Started: 28-Sep</v>
          </cell>
        </row>
        <row r="70">
          <cell r="P70">
            <v>38257</v>
          </cell>
          <cell r="Q70">
            <v>1</v>
          </cell>
          <cell r="R70" t="str">
            <v>PN 9TA151 - counterbore welding from Chihuahua</v>
          </cell>
          <cell r="S70" t="str">
            <v>CUU - Weld Cleanup</v>
          </cell>
        </row>
        <row r="83">
          <cell r="AR83" t="str">
            <v>PRODUCTIVITY 3-IN-1 CHART - 6" - 12" SLEEVED PLUG VALVES</v>
          </cell>
        </row>
        <row r="106">
          <cell r="AR106" t="str">
            <v>Root Cause Corrective Actions</v>
          </cell>
        </row>
        <row r="107">
          <cell r="AR107" t="str">
            <v>Countermeasures</v>
          </cell>
          <cell r="AW107" t="str">
            <v>Responsible</v>
          </cell>
          <cell r="AY107" t="str">
            <v>Expected Results</v>
          </cell>
          <cell r="BB107" t="str">
            <v>Completion Date</v>
          </cell>
          <cell r="BD107" t="str">
            <v>Status</v>
          </cell>
        </row>
      </sheetData>
      <sheetData sheetId="4">
        <row r="1">
          <cell r="AR1" t="str">
            <v>FIRST PASS YIELD 3-IN-1 CHART - 6" - 12" SPV - G&amp;L BODY &amp; PLUG</v>
          </cell>
        </row>
        <row r="2">
          <cell r="A2" t="str">
            <v>Date</v>
          </cell>
          <cell r="B2" t="str">
            <v>Goal (Valves)</v>
          </cell>
          <cell r="C2" t="str">
            <v>Actual (Valves)</v>
          </cell>
          <cell r="D2" t="str">
            <v>Hours Worked</v>
          </cell>
          <cell r="E2" t="str">
            <v>Productivity (Hours/Valve)</v>
          </cell>
          <cell r="F2" t="str">
            <v>1st Test Failures</v>
          </cell>
          <cell r="G2" t="str">
            <v>First Pass Yield</v>
          </cell>
          <cell r="H2" t="str">
            <v># of Pieces Scrapped / Reworked</v>
          </cell>
          <cell r="I2" t="str">
            <v>Scrap / Rework %</v>
          </cell>
          <cell r="K2" t="str">
            <v>Date</v>
          </cell>
          <cell r="L2" t="str">
            <v># of Valves</v>
          </cell>
          <cell r="M2" t="str">
            <v>Problem</v>
          </cell>
          <cell r="N2" t="str">
            <v>Root Cause</v>
          </cell>
          <cell r="P2" t="str">
            <v>Date</v>
          </cell>
          <cell r="Q2" t="str">
            <v># of Valves</v>
          </cell>
          <cell r="R2" t="str">
            <v>Problem</v>
          </cell>
          <cell r="S2" t="str">
            <v>Root Cause</v>
          </cell>
        </row>
        <row r="3">
          <cell r="A3">
            <v>38245</v>
          </cell>
          <cell r="B3">
            <v>13</v>
          </cell>
          <cell r="C3">
            <v>12</v>
          </cell>
          <cell r="D3">
            <v>8</v>
          </cell>
          <cell r="E3">
            <v>0.66666666666666663</v>
          </cell>
          <cell r="F3">
            <v>3</v>
          </cell>
          <cell r="G3">
            <v>0.75</v>
          </cell>
          <cell r="H3">
            <v>4</v>
          </cell>
          <cell r="I3">
            <v>0.33333333333333331</v>
          </cell>
          <cell r="K3">
            <v>38245</v>
          </cell>
          <cell r="L3">
            <v>1</v>
          </cell>
          <cell r="M3" t="str">
            <v>Tool change hang up</v>
          </cell>
          <cell r="N3" t="str">
            <v>Pocket #94</v>
          </cell>
          <cell r="P3">
            <v>38245</v>
          </cell>
          <cell r="Q3">
            <v>1</v>
          </cell>
          <cell r="R3" t="str">
            <v>Pn-16D446</v>
          </cell>
          <cell r="S3" t="str">
            <v>Sand in sealing area</v>
          </cell>
        </row>
        <row r="4">
          <cell r="K4">
            <v>38245</v>
          </cell>
          <cell r="L4">
            <v>1</v>
          </cell>
          <cell r="M4" t="str">
            <v>Tool change hang up</v>
          </cell>
          <cell r="N4" t="str">
            <v>Swing arm #2</v>
          </cell>
          <cell r="P4">
            <v>38245</v>
          </cell>
          <cell r="Q4">
            <v>1</v>
          </cell>
          <cell r="R4" t="str">
            <v>PN - 01A274</v>
          </cell>
          <cell r="S4" t="str">
            <v>Sand in counter bore</v>
          </cell>
        </row>
        <row r="5">
          <cell r="K5">
            <v>38245</v>
          </cell>
          <cell r="L5">
            <v>1</v>
          </cell>
          <cell r="M5" t="str">
            <v>Tool changer at 741</v>
          </cell>
          <cell r="N5" t="str">
            <v>741 was shut down</v>
          </cell>
          <cell r="P5">
            <v>38245</v>
          </cell>
          <cell r="Q5">
            <v>1</v>
          </cell>
          <cell r="R5" t="str">
            <v>PN - 16D446</v>
          </cell>
          <cell r="S5" t="str">
            <v>Sand in taper</v>
          </cell>
        </row>
        <row r="6">
          <cell r="P6">
            <v>38245</v>
          </cell>
          <cell r="Q6">
            <v>1</v>
          </cell>
          <cell r="R6" t="str">
            <v>PN- 01A274</v>
          </cell>
          <cell r="S6" t="str">
            <v>Sand in counter bore</v>
          </cell>
        </row>
        <row r="22">
          <cell r="AR22" t="str">
            <v>Root Cause Corrective Actions</v>
          </cell>
        </row>
        <row r="23">
          <cell r="AR23" t="str">
            <v>Countermeasures</v>
          </cell>
          <cell r="AW23" t="str">
            <v>Responsible</v>
          </cell>
          <cell r="AY23" t="str">
            <v>Expected Results</v>
          </cell>
          <cell r="BB23" t="str">
            <v>Completion Date</v>
          </cell>
          <cell r="BD23" t="str">
            <v>Status</v>
          </cell>
        </row>
        <row r="41">
          <cell r="AR41" t="str">
            <v>SCRAP &amp; REWORK 3-IN-1 CHART - 6" - 12" SPV - G&amp;L Body &amp; Plug</v>
          </cell>
        </row>
        <row r="64">
          <cell r="AR64" t="str">
            <v>Root Cause Corrective Actions</v>
          </cell>
        </row>
        <row r="65">
          <cell r="AR65" t="str">
            <v>Countermeasures</v>
          </cell>
          <cell r="AW65" t="str">
            <v>Responsible</v>
          </cell>
          <cell r="AY65" t="str">
            <v>Expected Results</v>
          </cell>
          <cell r="BB65" t="str">
            <v>Completion Date</v>
          </cell>
          <cell r="BD65" t="str">
            <v>Status</v>
          </cell>
        </row>
        <row r="83">
          <cell r="AR83" t="str">
            <v>PRODUCTIVITY 3-IN-1 CHART - 6" - 12" SPV - G&amp;L BODY &amp; PLUG</v>
          </cell>
        </row>
        <row r="106">
          <cell r="AR106" t="str">
            <v>Root Cause Corrective Actions</v>
          </cell>
        </row>
        <row r="107">
          <cell r="AR107" t="str">
            <v>Countermeasures</v>
          </cell>
          <cell r="AW107" t="str">
            <v>Responsible</v>
          </cell>
          <cell r="AY107" t="str">
            <v>Expected Results</v>
          </cell>
          <cell r="BB107" t="str">
            <v>Completion Date</v>
          </cell>
          <cell r="BD107" t="str">
            <v>Status</v>
          </cell>
        </row>
      </sheetData>
      <sheetData sheetId="5">
        <row r="1">
          <cell r="AR1" t="str">
            <v>FIRST PASS YIELD 3-IN-1 CHART - 6" - 12" SPV - VTL</v>
          </cell>
        </row>
        <row r="2">
          <cell r="A2" t="str">
            <v>Date</v>
          </cell>
          <cell r="B2" t="str">
            <v>Goal (Valves)</v>
          </cell>
          <cell r="C2" t="str">
            <v>Actual (Valves)</v>
          </cell>
          <cell r="D2" t="str">
            <v>Hours Worked</v>
          </cell>
          <cell r="E2" t="str">
            <v>Productivity (Hours/Valve)</v>
          </cell>
          <cell r="F2" t="str">
            <v>1st Test Failures</v>
          </cell>
          <cell r="G2" t="str">
            <v>First Pass Yield</v>
          </cell>
          <cell r="H2" t="str">
            <v># of Pieces Scrapped / Reworked</v>
          </cell>
          <cell r="I2" t="str">
            <v>Scrap / Rework %</v>
          </cell>
          <cell r="K2" t="str">
            <v>Date</v>
          </cell>
          <cell r="L2" t="str">
            <v># of Valves</v>
          </cell>
          <cell r="M2" t="str">
            <v>Problem</v>
          </cell>
          <cell r="N2" t="str">
            <v>Root Cause</v>
          </cell>
          <cell r="P2" t="str">
            <v>Date</v>
          </cell>
          <cell r="Q2" t="str">
            <v># of Valves</v>
          </cell>
          <cell r="R2" t="str">
            <v>Problem</v>
          </cell>
          <cell r="S2" t="str">
            <v>Root Cause</v>
          </cell>
        </row>
        <row r="22">
          <cell r="AR22" t="str">
            <v>Root Cause Corrective Actions</v>
          </cell>
        </row>
        <row r="23">
          <cell r="AR23" t="str">
            <v>Countermeasures</v>
          </cell>
          <cell r="AW23" t="str">
            <v>Responsible</v>
          </cell>
          <cell r="AY23" t="str">
            <v>Expected Results</v>
          </cell>
          <cell r="BB23" t="str">
            <v>Completion Date</v>
          </cell>
          <cell r="BD23" t="str">
            <v>Status</v>
          </cell>
        </row>
        <row r="41">
          <cell r="AR41" t="str">
            <v>SCRAP &amp; REWORK 3-IN-1 CHART - 6" - 12" SPV - VTL</v>
          </cell>
        </row>
        <row r="64">
          <cell r="AR64" t="str">
            <v>Root Cause Corrective Actions</v>
          </cell>
        </row>
        <row r="65">
          <cell r="AR65" t="str">
            <v>Countermeasures</v>
          </cell>
          <cell r="AW65" t="str">
            <v>Responsible</v>
          </cell>
          <cell r="AY65" t="str">
            <v>Expected Results</v>
          </cell>
          <cell r="BB65" t="str">
            <v>Completion Date</v>
          </cell>
          <cell r="BD65" t="str">
            <v>Status</v>
          </cell>
        </row>
        <row r="83">
          <cell r="AR83" t="str">
            <v>PRODUCTIVITY 3-IN-1 CHART - 6" - 12" SPV - VTL</v>
          </cell>
        </row>
        <row r="106">
          <cell r="AR106" t="str">
            <v>Root Cause Corrective Actions</v>
          </cell>
        </row>
        <row r="107">
          <cell r="AR107" t="str">
            <v>Countermeasures</v>
          </cell>
          <cell r="AW107" t="str">
            <v>Responsible</v>
          </cell>
          <cell r="AY107" t="str">
            <v>Expected Results</v>
          </cell>
          <cell r="BB107" t="str">
            <v>Completion Date</v>
          </cell>
          <cell r="BD107" t="str">
            <v>Status</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About"/>
    </sheetNames>
    <sheetDataSet>
      <sheetData sheetId="0">
        <row r="43">
          <cell r="C43">
            <v>42370</v>
          </cell>
          <cell r="K43">
            <v>42385</v>
          </cell>
          <cell r="S43">
            <v>42397</v>
          </cell>
        </row>
        <row r="44">
          <cell r="C44">
            <v>42401</v>
          </cell>
          <cell r="K44">
            <v>42416</v>
          </cell>
          <cell r="S44">
            <v>42428</v>
          </cell>
          <cell r="AA44">
            <v>42667</v>
          </cell>
          <cell r="AC44">
            <v>42664</v>
          </cell>
        </row>
        <row r="45">
          <cell r="C45">
            <v>42430</v>
          </cell>
          <cell r="K45">
            <v>42445</v>
          </cell>
          <cell r="S45">
            <v>42457</v>
          </cell>
        </row>
        <row r="46">
          <cell r="C46">
            <v>42461</v>
          </cell>
          <cell r="K46">
            <v>42476</v>
          </cell>
          <cell r="S46">
            <v>42488</v>
          </cell>
        </row>
        <row r="47">
          <cell r="C47">
            <v>42491</v>
          </cell>
          <cell r="K47">
            <v>42506</v>
          </cell>
          <cell r="S47">
            <v>42518</v>
          </cell>
        </row>
        <row r="48">
          <cell r="C48">
            <v>42522</v>
          </cell>
          <cell r="K48">
            <v>42537</v>
          </cell>
          <cell r="S48">
            <v>42549</v>
          </cell>
        </row>
        <row r="49">
          <cell r="C49">
            <v>42552</v>
          </cell>
          <cell r="K49">
            <v>42567</v>
          </cell>
          <cell r="S49">
            <v>42579</v>
          </cell>
        </row>
        <row r="50">
          <cell r="C50">
            <v>42583</v>
          </cell>
          <cell r="K50">
            <v>42598</v>
          </cell>
          <cell r="S50">
            <v>42610</v>
          </cell>
        </row>
        <row r="51">
          <cell r="C51">
            <v>42614</v>
          </cell>
          <cell r="K51">
            <v>42629</v>
          </cell>
          <cell r="S51">
            <v>42641</v>
          </cell>
        </row>
        <row r="52">
          <cell r="C52">
            <v>42644</v>
          </cell>
          <cell r="K52">
            <v>42659</v>
          </cell>
          <cell r="S52">
            <v>42671</v>
          </cell>
        </row>
        <row r="53">
          <cell r="C53">
            <v>42675</v>
          </cell>
          <cell r="K53">
            <v>42690</v>
          </cell>
          <cell r="S53">
            <v>42702</v>
          </cell>
        </row>
        <row r="54">
          <cell r="C54">
            <v>42705</v>
          </cell>
          <cell r="K54">
            <v>42720</v>
          </cell>
          <cell r="S54">
            <v>42732</v>
          </cell>
          <cell r="AA54">
            <v>42465</v>
          </cell>
          <cell r="AC54">
            <v>42470</v>
          </cell>
        </row>
        <row r="55">
          <cell r="K55">
            <v>42470</v>
          </cell>
          <cell r="AA55">
            <v>42684</v>
          </cell>
          <cell r="AC55">
            <v>42689</v>
          </cell>
        </row>
        <row r="56">
          <cell r="K56">
            <v>42689</v>
          </cell>
        </row>
        <row r="57">
          <cell r="K57">
            <v>42689</v>
          </cell>
        </row>
        <row r="58">
          <cell r="K58">
            <v>42689</v>
          </cell>
        </row>
        <row r="59">
          <cell r="K59">
            <v>42689</v>
          </cell>
        </row>
        <row r="60">
          <cell r="K60">
            <v>42689</v>
          </cell>
        </row>
        <row r="61">
          <cell r="K61">
            <v>42689</v>
          </cell>
        </row>
        <row r="62">
          <cell r="K62">
            <v>42689</v>
          </cell>
        </row>
        <row r="63">
          <cell r="K63">
            <v>42689</v>
          </cell>
        </row>
        <row r="64">
          <cell r="K64">
            <v>42689</v>
          </cell>
          <cell r="AA64">
            <v>42709</v>
          </cell>
          <cell r="AC64">
            <v>42724</v>
          </cell>
        </row>
        <row r="65">
          <cell r="K65">
            <v>42724</v>
          </cell>
          <cell r="AA65">
            <v>42685</v>
          </cell>
          <cell r="AC65">
            <v>42687</v>
          </cell>
        </row>
        <row r="66">
          <cell r="K66">
            <v>42687</v>
          </cell>
          <cell r="AA66">
            <v>42370</v>
          </cell>
          <cell r="AC66">
            <v>42379</v>
          </cell>
        </row>
        <row r="67">
          <cell r="K67">
            <v>42379</v>
          </cell>
        </row>
        <row r="68">
          <cell r="K68">
            <v>42379</v>
          </cell>
        </row>
        <row r="69">
          <cell r="K69">
            <v>42379</v>
          </cell>
        </row>
        <row r="70">
          <cell r="K70">
            <v>42379</v>
          </cell>
        </row>
        <row r="71">
          <cell r="K71">
            <v>42379</v>
          </cell>
        </row>
        <row r="72">
          <cell r="K72">
            <v>42379</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LL Internal Plan P&amp;L "/>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ame.org/files/target/articles95Q4A2.pdf" TargetMode="External"/><Relationship Id="rId13" Type="http://schemas.openxmlformats.org/officeDocument/2006/relationships/hyperlink" Target="https://www.ame.org/target/articles/2011/transforming-culture-one-leader-time" TargetMode="External"/><Relationship Id="rId18" Type="http://schemas.openxmlformats.org/officeDocument/2006/relationships/drawing" Target="../drawings/drawing14.xml"/><Relationship Id="rId3" Type="http://schemas.openxmlformats.org/officeDocument/2006/relationships/hyperlink" Target="https://youtu.be/oi1o7xmEdwQ" TargetMode="External"/><Relationship Id="rId7" Type="http://schemas.openxmlformats.org/officeDocument/2006/relationships/hyperlink" Target="https://www.ame.org/files/target/articles97Q3A3.pdf" TargetMode="External"/><Relationship Id="rId12" Type="http://schemas.openxmlformats.org/officeDocument/2006/relationships/hyperlink" Target="https://www.ame.org/target/articles/2018/book-lean-ceo-0" TargetMode="External"/><Relationship Id="rId17" Type="http://schemas.openxmlformats.org/officeDocument/2006/relationships/hyperlink" Target="https://www.ame.org/target/articles/2014/evolving-enterprise-excellence" TargetMode="External"/><Relationship Id="rId2" Type="http://schemas.openxmlformats.org/officeDocument/2006/relationships/hyperlink" Target="https://youtu.be/qDghuxaGf9o" TargetMode="External"/><Relationship Id="rId16" Type="http://schemas.openxmlformats.org/officeDocument/2006/relationships/hyperlink" Target="https://www.ame.org/target/articles/2016/winning-formula" TargetMode="External"/><Relationship Id="rId1" Type="http://schemas.openxmlformats.org/officeDocument/2006/relationships/hyperlink" Target="https://youtu.be/FP4kCXddS7c?list=PLjkqCNs4h_W1LPnY8RIgwD5b9_XkXp-1f" TargetMode="External"/><Relationship Id="rId6" Type="http://schemas.openxmlformats.org/officeDocument/2006/relationships/hyperlink" Target="https://www.youtube.com/watch?app=desktop&amp;v=2vqIpij3q7w&amp;list=PLjkqCNs4h_W2-YEd6QHGzLe3UDOr5DkAB&amp;index=11" TargetMode="External"/><Relationship Id="rId11" Type="http://schemas.openxmlformats.org/officeDocument/2006/relationships/hyperlink" Target="https://www.ame.org/target/articles/2015/erp-goes-lean" TargetMode="External"/><Relationship Id="rId5" Type="http://schemas.openxmlformats.org/officeDocument/2006/relationships/hyperlink" Target="https://youtu.be/ghAEdCJ8Jt8" TargetMode="External"/><Relationship Id="rId15" Type="http://schemas.openxmlformats.org/officeDocument/2006/relationships/hyperlink" Target="https://www.ame.org/target/articles/2018/what-leadership-everyone-knows-and-no-one-knows-1" TargetMode="External"/><Relationship Id="rId10" Type="http://schemas.openxmlformats.org/officeDocument/2006/relationships/hyperlink" Target="https://www.ame.org/target/articles/2018/building-performance-driven-people-centered-leadership-system" TargetMode="External"/><Relationship Id="rId4" Type="http://schemas.openxmlformats.org/officeDocument/2006/relationships/hyperlink" Target="https://youtu.be/BTO1uofhA2o" TargetMode="External"/><Relationship Id="rId9" Type="http://schemas.openxmlformats.org/officeDocument/2006/relationships/hyperlink" Target="https://www.ame.org/target/articles/2017/excellence-strategy" TargetMode="External"/><Relationship Id="rId14" Type="http://schemas.openxmlformats.org/officeDocument/2006/relationships/hyperlink" Target="https://www.ame.org/files/target/articles08-24-2-Sustaining_Lean.pdf"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youtube.com/watch?v=-PxKpZp5Pgc&amp;list=PLjkqCNs4h_W3cvyMNodxK0j2t44PUYH0w&amp;index=6" TargetMode="External"/><Relationship Id="rId13" Type="http://schemas.openxmlformats.org/officeDocument/2006/relationships/hyperlink" Target="https://www.ame.org/target/articles/2012/employee-engagement" TargetMode="External"/><Relationship Id="rId18" Type="http://schemas.openxmlformats.org/officeDocument/2006/relationships/hyperlink" Target="https://www.ame.org/target/articles/2018/what-i-learned-during-my-problem-solving-journey" TargetMode="External"/><Relationship Id="rId26" Type="http://schemas.openxmlformats.org/officeDocument/2006/relationships/hyperlink" Target="https://www.ame.org/target/articles/2016/language-leadership" TargetMode="External"/><Relationship Id="rId3" Type="http://schemas.openxmlformats.org/officeDocument/2006/relationships/hyperlink" Target="https://youtu.be/9s5B3FXrcn8" TargetMode="External"/><Relationship Id="rId21" Type="http://schemas.openxmlformats.org/officeDocument/2006/relationships/hyperlink" Target="https://www.ame.org/target/articles/2016/strong-foundation-manufacturing-careers" TargetMode="External"/><Relationship Id="rId7" Type="http://schemas.openxmlformats.org/officeDocument/2006/relationships/hyperlink" Target="https://www.youtube.com/watch?v=yshP3HBzfWw&amp;list=PLjkqCNs4h_W3cvyMNodxK0j2t44PUYH0w&amp;index=12" TargetMode="External"/><Relationship Id="rId12" Type="http://schemas.openxmlformats.org/officeDocument/2006/relationships/hyperlink" Target="https://www.ame.org/target/articles/2016/foundation-impactful-leadership" TargetMode="External"/><Relationship Id="rId17" Type="http://schemas.openxmlformats.org/officeDocument/2006/relationships/hyperlink" Target="https://www.ame.org/target/articles/2019/houston-we-have-type-1-problem" TargetMode="External"/><Relationship Id="rId25" Type="http://schemas.openxmlformats.org/officeDocument/2006/relationships/hyperlink" Target="https://www.ame.org/target/articles/2018/leaning-gender-parity" TargetMode="External"/><Relationship Id="rId2" Type="http://schemas.openxmlformats.org/officeDocument/2006/relationships/hyperlink" Target="https://youtu.be/y5QeYhTLLno" TargetMode="External"/><Relationship Id="rId16" Type="http://schemas.openxmlformats.org/officeDocument/2006/relationships/hyperlink" Target="https://www.ame.org/target/articles/2010/fighting-fires-solving-problems-why-superman-so-last-century" TargetMode="External"/><Relationship Id="rId20" Type="http://schemas.openxmlformats.org/officeDocument/2006/relationships/hyperlink" Target="https://www.ame.org/target/articles/2011/checklist-developing-world-class-leaders" TargetMode="External"/><Relationship Id="rId29" Type="http://schemas.openxmlformats.org/officeDocument/2006/relationships/hyperlink" Target="https://www.ame.org/target/articles/2017/people-focused-change-initiatives" TargetMode="External"/><Relationship Id="rId1" Type="http://schemas.openxmlformats.org/officeDocument/2006/relationships/hyperlink" Target="https://youtu.be/XaCU-uyc1Yc" TargetMode="External"/><Relationship Id="rId6" Type="http://schemas.openxmlformats.org/officeDocument/2006/relationships/hyperlink" Target="https://www.youtube.com/watch?v=S8A6fSPGdxM&amp;list=PLjkqCNs4h_W3cvyMNodxK0j2t44PUYH0w&amp;index=9" TargetMode="External"/><Relationship Id="rId11" Type="http://schemas.openxmlformats.org/officeDocument/2006/relationships/hyperlink" Target="https://www.ame.org/files/target/articles08-24-3-Beyond_the_Bucks.pdf" TargetMode="External"/><Relationship Id="rId24" Type="http://schemas.openxmlformats.org/officeDocument/2006/relationships/hyperlink" Target="https://www.ame.org/target/articles/2011/respect-people" TargetMode="External"/><Relationship Id="rId5" Type="http://schemas.openxmlformats.org/officeDocument/2006/relationships/hyperlink" Target="https://youtu.be/rDT9bQ0u48k" TargetMode="External"/><Relationship Id="rId15" Type="http://schemas.openxmlformats.org/officeDocument/2006/relationships/hyperlink" Target="https://www.ame.org/target/articles/2018/making-lean-learning-fun-and-more-effective" TargetMode="External"/><Relationship Id="rId23" Type="http://schemas.openxmlformats.org/officeDocument/2006/relationships/hyperlink" Target="https://www.ame.org/target/articles/2015/lean-coaching" TargetMode="External"/><Relationship Id="rId28" Type="http://schemas.openxmlformats.org/officeDocument/2006/relationships/hyperlink" Target="https://www.ame.org/target/articles/2018/creating-high-performing-culture-people-centric-leadership" TargetMode="External"/><Relationship Id="rId10" Type="http://schemas.openxmlformats.org/officeDocument/2006/relationships/hyperlink" Target="https://www.youtube.com/watch?v=2i9v7CbMKnw&amp;list=PLjkqCNs4h_W1QgARtvFBNGdZlOjkbkI_s&amp;index=4" TargetMode="External"/><Relationship Id="rId19" Type="http://schemas.openxmlformats.org/officeDocument/2006/relationships/hyperlink" Target="https://www.ame.org/target/articles/2009/how-implement-work-team-leader-development-program" TargetMode="External"/><Relationship Id="rId4" Type="http://schemas.openxmlformats.org/officeDocument/2006/relationships/hyperlink" Target="https://youtu.be/gBNc8tXYvoc" TargetMode="External"/><Relationship Id="rId9" Type="http://schemas.openxmlformats.org/officeDocument/2006/relationships/hyperlink" Target="https://www.youtube.com/watch?v=3IkkThUI-_g&amp;list=PLjkqCNs4h_W3cvyMNodxK0j2t44PUYH0w&amp;index=5" TargetMode="External"/><Relationship Id="rId14" Type="http://schemas.openxmlformats.org/officeDocument/2006/relationships/hyperlink" Target="https://www.ame.org/files/target/articles97Q4U5.pdf" TargetMode="External"/><Relationship Id="rId22" Type="http://schemas.openxmlformats.org/officeDocument/2006/relationships/hyperlink" Target="https://www.ame.org/target/articles/2015/beginner%E2%80%99s-guide-lean-employee-suggestion-program-best-practices" TargetMode="External"/><Relationship Id="rId27" Type="http://schemas.openxmlformats.org/officeDocument/2006/relationships/hyperlink" Target="https://www.ame.org/target/articles/2016/supportive-foundation-lean-excellence" TargetMode="External"/><Relationship Id="rId30"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8" Type="http://schemas.openxmlformats.org/officeDocument/2006/relationships/hyperlink" Target="https://www.ame.org/target/articles/2011/achieve-bottom-line-benefits-through-environmental-savings" TargetMode="External"/><Relationship Id="rId3" Type="http://schemas.openxmlformats.org/officeDocument/2006/relationships/hyperlink" Target="https://www.ame.org/target/articles/2019/taking-safe-path-lean-success" TargetMode="External"/><Relationship Id="rId7" Type="http://schemas.openxmlformats.org/officeDocument/2006/relationships/hyperlink" Target="https://www.ame.org/files/target/articles07-23-1-Free_Energy_Audits.pdf" TargetMode="External"/><Relationship Id="rId2" Type="http://schemas.openxmlformats.org/officeDocument/2006/relationships/hyperlink" Target="https://www.ame.org/target/articles/2019/how-strengthen-your-safety-culture" TargetMode="External"/><Relationship Id="rId1" Type="http://schemas.openxmlformats.org/officeDocument/2006/relationships/hyperlink" Target="https://www.youtube.com/watch?v=u4aNamPSow0&amp;list=PLjkqCNs4h_W3cvyMNodxK0j2t44PUYH0w&amp;index=13" TargetMode="External"/><Relationship Id="rId6" Type="http://schemas.openxmlformats.org/officeDocument/2006/relationships/hyperlink" Target="https://www.ame.org/target/articles/2019/embedding-energy-efficiency-continuous-improvement" TargetMode="External"/><Relationship Id="rId11" Type="http://schemas.openxmlformats.org/officeDocument/2006/relationships/drawing" Target="../drawings/drawing16.xml"/><Relationship Id="rId5" Type="http://schemas.openxmlformats.org/officeDocument/2006/relationships/hyperlink" Target="https://www.ame.org/target/articles/2018/numbers-success-achieving-safety-first-depends-culture" TargetMode="External"/><Relationship Id="rId10" Type="http://schemas.openxmlformats.org/officeDocument/2006/relationships/hyperlink" Target="https://www.ame.org/files/target/articles09-25-04Looking_Back_25%20Years2.pdf" TargetMode="External"/><Relationship Id="rId4" Type="http://schemas.openxmlformats.org/officeDocument/2006/relationships/hyperlink" Target="https://www.ame.org/target/articles/2019/improve-safety-don%E2%80%99t-blame-people-fix-process" TargetMode="External"/><Relationship Id="rId9" Type="http://schemas.openxmlformats.org/officeDocument/2006/relationships/hyperlink" Target="https://www.ame.org/target/articles/2008/green-golden-opportunity-you"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ame.org/target/articles/2020/three-most-important-tasks-innovation-market-leader-software-it-integration" TargetMode="External"/><Relationship Id="rId13" Type="http://schemas.openxmlformats.org/officeDocument/2006/relationships/hyperlink" Target="https://www.ame.org/target/articles/2017/new-technology-manage-supply-chain-risk" TargetMode="External"/><Relationship Id="rId3" Type="http://schemas.openxmlformats.org/officeDocument/2006/relationships/hyperlink" Target="https://www.ame.org/target/articles/2011/benchmarking-learn-excel-through-change" TargetMode="External"/><Relationship Id="rId7" Type="http://schemas.openxmlformats.org/officeDocument/2006/relationships/hyperlink" Target="https://www.ame.org/target/articles/2014/how-manufacturers-are-leveraging-new-technology-and-process-capabilities" TargetMode="External"/><Relationship Id="rId12" Type="http://schemas.openxmlformats.org/officeDocument/2006/relationships/hyperlink" Target="https://www.ame.org/target/articles/2013/looking-manufacturing-crystal-ball" TargetMode="External"/><Relationship Id="rId2" Type="http://schemas.openxmlformats.org/officeDocument/2006/relationships/hyperlink" Target="https://www.ame.org/target/articles/2015/benchmarking-tips-and-process" TargetMode="External"/><Relationship Id="rId1" Type="http://schemas.openxmlformats.org/officeDocument/2006/relationships/printerSettings" Target="../printerSettings/printerSettings16.bin"/><Relationship Id="rId6" Type="http://schemas.openxmlformats.org/officeDocument/2006/relationships/hyperlink" Target="https://www.ame.org/target/articles/2018/integrating-talent-and-technology-leads-competitive-advantage" TargetMode="External"/><Relationship Id="rId11" Type="http://schemas.openxmlformats.org/officeDocument/2006/relationships/hyperlink" Target="https://www.ame.org/target/articles/2018/how-manufacturers-are-leveraging-new-digital-technologies" TargetMode="External"/><Relationship Id="rId5" Type="http://schemas.openxmlformats.org/officeDocument/2006/relationships/hyperlink" Target="https://www.ame.org/target/articles/2016/benchmarking-202-how-learn-fast-and-leapfrog-competition" TargetMode="External"/><Relationship Id="rId15" Type="http://schemas.openxmlformats.org/officeDocument/2006/relationships/drawing" Target="../drawings/drawing17.xml"/><Relationship Id="rId10" Type="http://schemas.openxmlformats.org/officeDocument/2006/relationships/hyperlink" Target="https://www.ame.org/target/articles/2017/five-questions-understand-data-drives-business-performance" TargetMode="External"/><Relationship Id="rId4" Type="http://schemas.openxmlformats.org/officeDocument/2006/relationships/hyperlink" Target="https://www.ame.org/target/articles/2016/benchmarking-201" TargetMode="External"/><Relationship Id="rId9" Type="http://schemas.openxmlformats.org/officeDocument/2006/relationships/hyperlink" Target="https://www.ame.org/target/articles/2013/top-picks-enterprise-analytics-optimize-performance-process-and-decisions" TargetMode="External"/><Relationship Id="rId14"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3" Type="http://schemas.openxmlformats.org/officeDocument/2006/relationships/hyperlink" Target="https://www.ame.org/target/articles/2008/vigorous-learning-enterprise" TargetMode="External"/><Relationship Id="rId18" Type="http://schemas.openxmlformats.org/officeDocument/2006/relationships/hyperlink" Target="https://www.ame.org/target/articles/2010/quality-measures-support-cycle-time-concept-and-insure-business-process" TargetMode="External"/><Relationship Id="rId26" Type="http://schemas.openxmlformats.org/officeDocument/2006/relationships/hyperlink" Target="https://www.ame.org/target/articles/2012/point-point-b" TargetMode="External"/><Relationship Id="rId39" Type="http://schemas.openxmlformats.org/officeDocument/2006/relationships/hyperlink" Target="https://www.ame.org/target/articles/2017/maintenance-prevention" TargetMode="External"/><Relationship Id="rId21" Type="http://schemas.openxmlformats.org/officeDocument/2006/relationships/hyperlink" Target="https://www.ame.org/target/articles/2010/planning-build-order-environment" TargetMode="External"/><Relationship Id="rId34" Type="http://schemas.openxmlformats.org/officeDocument/2006/relationships/hyperlink" Target="https://www.ame.org/target/articles/2010/jit-commandments-or-musings-born-again-jitter" TargetMode="External"/><Relationship Id="rId42" Type="http://schemas.openxmlformats.org/officeDocument/2006/relationships/hyperlink" Target="https://www.ame.org/target/articles/2017/ingersoll-rand-visually-managing-people-processes" TargetMode="External"/><Relationship Id="rId47" Type="http://schemas.openxmlformats.org/officeDocument/2006/relationships/hyperlink" Target="https://www.ame.org/target/articles/2012/5s-visual-workplace-problems-identified-problems-solved" TargetMode="External"/><Relationship Id="rId50" Type="http://schemas.openxmlformats.org/officeDocument/2006/relationships/hyperlink" Target="https://www.ame.org/target/articles/2014/tracking-down-rattlesnakes" TargetMode="External"/><Relationship Id="rId55" Type="http://schemas.openxmlformats.org/officeDocument/2006/relationships/hyperlink" Target="https://www.ame.org/target/articles/2008/initial-lean-transformation-mark-architectural-lighting" TargetMode="External"/><Relationship Id="rId63" Type="http://schemas.openxmlformats.org/officeDocument/2006/relationships/drawing" Target="../drawings/drawing18.xml"/><Relationship Id="rId7" Type="http://schemas.openxmlformats.org/officeDocument/2006/relationships/hyperlink" Target="https://www.youtube.com/watch?v=VUkZrt8-lzI&amp;list=PLjkqCNs4h_W1QgARtvFBNGdZlOjkbkI_s&amp;index=6" TargetMode="External"/><Relationship Id="rId2" Type="http://schemas.openxmlformats.org/officeDocument/2006/relationships/hyperlink" Target="https://youtu.be/aFsnQwEiRk0" TargetMode="External"/><Relationship Id="rId16" Type="http://schemas.openxmlformats.org/officeDocument/2006/relationships/hyperlink" Target="https://www.ame.org/target/articles/2010/logistics-toyota-way-how-service-parts-get-toyota-dealers" TargetMode="External"/><Relationship Id="rId29" Type="http://schemas.openxmlformats.org/officeDocument/2006/relationships/hyperlink" Target="https://www.ame.org/target/articles/1994/pull-systems-and-visual-workplace" TargetMode="External"/><Relationship Id="rId11" Type="http://schemas.openxmlformats.org/officeDocument/2006/relationships/hyperlink" Target="https://www.ame.org/target/articles/2002/wattstopper-waste-stopper" TargetMode="External"/><Relationship Id="rId24" Type="http://schemas.openxmlformats.org/officeDocument/2006/relationships/hyperlink" Target="https://www.ame.org/target/articles/2011/can-lean-manufacturing-find-its-way-packaged-goods" TargetMode="External"/><Relationship Id="rId32" Type="http://schemas.openxmlformats.org/officeDocument/2006/relationships/hyperlink" Target="https://www.ame.org/target/articles/2012/challenges-lean-leadership" TargetMode="External"/><Relationship Id="rId37" Type="http://schemas.openxmlformats.org/officeDocument/2006/relationships/hyperlink" Target="https://www.ame.org/target/articles/2010/total-productive-maintenance-fixing-problems-fate-happens" TargetMode="External"/><Relationship Id="rId40" Type="http://schemas.openxmlformats.org/officeDocument/2006/relationships/hyperlink" Target="https://www.ame.org/target/articles/2008/effective-maintenance-and-reliability-integration" TargetMode="External"/><Relationship Id="rId45" Type="http://schemas.openxmlformats.org/officeDocument/2006/relationships/hyperlink" Target="https://www.ame.org/target/articles/2012/how-lean-ready-are-you" TargetMode="External"/><Relationship Id="rId53" Type="http://schemas.openxmlformats.org/officeDocument/2006/relationships/hyperlink" Target="https://www.ame.org/target/articles/2015/optimize-your-warehouse-material-flow" TargetMode="External"/><Relationship Id="rId58" Type="http://schemas.openxmlformats.org/officeDocument/2006/relationships/hyperlink" Target="https://www.ame.org/target/articles/2008/medrad-plant-adapts-lean-low-volumehigh-mix-environment" TargetMode="External"/><Relationship Id="rId5" Type="http://schemas.openxmlformats.org/officeDocument/2006/relationships/hyperlink" Target="https://youtu.be/hiodPA9Z1fw" TargetMode="External"/><Relationship Id="rId61" Type="http://schemas.openxmlformats.org/officeDocument/2006/relationships/hyperlink" Target="https://www.ame.org/target/articles/2013/beginners-guide-lean-standardized-work-%E2%80%94-linchpin-lean" TargetMode="External"/><Relationship Id="rId19" Type="http://schemas.openxmlformats.org/officeDocument/2006/relationships/hyperlink" Target="https://www.ame.org/target/articles/2010/hondas-extended-enterprise-building-new-standard-perfect-quality-every-time" TargetMode="External"/><Relationship Id="rId14" Type="http://schemas.openxmlformats.org/officeDocument/2006/relationships/hyperlink" Target="https://www.ame.org/target/articles/2014/view-factory-floor" TargetMode="External"/><Relationship Id="rId22" Type="http://schemas.openxmlformats.org/officeDocument/2006/relationships/hyperlink" Target="https://www.ame.org/target/articles/2010/lean-supply-chain-strategies-ongoing-improvements" TargetMode="External"/><Relationship Id="rId27" Type="http://schemas.openxmlformats.org/officeDocument/2006/relationships/hyperlink" Target="https://www.ame.org/target/articles/2008/making-lean-work-job-shop" TargetMode="External"/><Relationship Id="rId30" Type="http://schemas.openxmlformats.org/officeDocument/2006/relationships/hyperlink" Target="https://www.ame.org/target/articles/2012/who-and-what-behind-jit" TargetMode="External"/><Relationship Id="rId35" Type="http://schemas.openxmlformats.org/officeDocument/2006/relationships/hyperlink" Target="https://www.ame.org/target/articles/2010/logistics-toyota-way-how-service-parts-get-toyota-dealers" TargetMode="External"/><Relationship Id="rId43" Type="http://schemas.openxmlformats.org/officeDocument/2006/relationships/hyperlink" Target="https://www.ame.org/target/articles/2010/effective-visual-management-bring-excellence-sharper-focus" TargetMode="External"/><Relationship Id="rId48" Type="http://schemas.openxmlformats.org/officeDocument/2006/relationships/hyperlink" Target="https://www.ame.org/target/articles/2006/learn-and-apply-la-z-boy%E2%80%99s-5s-blitz" TargetMode="External"/><Relationship Id="rId56" Type="http://schemas.openxmlformats.org/officeDocument/2006/relationships/hyperlink" Target="https://www.ame.org/target/articles/2010/let-games-begin" TargetMode="External"/><Relationship Id="rId8" Type="http://schemas.openxmlformats.org/officeDocument/2006/relationships/hyperlink" Target="https://www.youtube.com/watch?app=desktop&amp;v=KQspEIHfCiQ&amp;list=PLjkqCNs4h_W2-YEd6QHGzLe3UDOr5DkAB&amp;index=12" TargetMode="External"/><Relationship Id="rId51" Type="http://schemas.openxmlformats.org/officeDocument/2006/relationships/hyperlink" Target="https://www.ame.org/target/articles/2018/bolts-are-enemy-tips-and-tricks-remove-bolts-your-changeovers" TargetMode="External"/><Relationship Id="rId3" Type="http://schemas.openxmlformats.org/officeDocument/2006/relationships/hyperlink" Target="https://youtu.be/xSe1A-ZJio4" TargetMode="External"/><Relationship Id="rId12" Type="http://schemas.openxmlformats.org/officeDocument/2006/relationships/hyperlink" Target="https://www.ame.org/target/articles/2010/critikon-declares-war-waste-launches-kaizen-drive" TargetMode="External"/><Relationship Id="rId17" Type="http://schemas.openxmlformats.org/officeDocument/2006/relationships/hyperlink" Target="https://www.ame.org/target/articles/1987/quality-function-deployment-taking-quality-upstream" TargetMode="External"/><Relationship Id="rId25" Type="http://schemas.openxmlformats.org/officeDocument/2006/relationships/hyperlink" Target="https://www.ame.org/target/articles/2013/coping-takt-time-tyranny-and-capacity-confusion-part-1" TargetMode="External"/><Relationship Id="rId33" Type="http://schemas.openxmlformats.org/officeDocument/2006/relationships/hyperlink" Target="https://www.ame.org/target/articles/2014/evolving-enterprise-excellence" TargetMode="External"/><Relationship Id="rId38" Type="http://schemas.openxmlformats.org/officeDocument/2006/relationships/hyperlink" Target="https://www.ame.org/target/articles/2010/culture-total-productive-maintenance-ta-tennessee-eastman" TargetMode="External"/><Relationship Id="rId46" Type="http://schemas.openxmlformats.org/officeDocument/2006/relationships/hyperlink" Target="https://www.ame.org/target/articles/2016/book-complete-lean-enterprise" TargetMode="External"/><Relationship Id="rId59" Type="http://schemas.openxmlformats.org/officeDocument/2006/relationships/hyperlink" Target="https://www.ame.org/files/target/articles98Q4A2.pdf" TargetMode="External"/><Relationship Id="rId20" Type="http://schemas.openxmlformats.org/officeDocument/2006/relationships/hyperlink" Target="https://www.ame.org/target/articles/2010/leaning-toward-better-customer-responsiveness-higher-quality-manufacturing" TargetMode="External"/><Relationship Id="rId41" Type="http://schemas.openxmlformats.org/officeDocument/2006/relationships/hyperlink" Target="https://www.ame.org/target/articles/2015/power-seeing" TargetMode="External"/><Relationship Id="rId54" Type="http://schemas.openxmlformats.org/officeDocument/2006/relationships/hyperlink" Target="https://www.ame.org/target/articles/2013/lego%C2%AE-bricks-lead-employee-engagement" TargetMode="External"/><Relationship Id="rId62" Type="http://schemas.openxmlformats.org/officeDocument/2006/relationships/hyperlink" Target="https://www.ame.org/files/target/articles98Q3A1.pdf" TargetMode="External"/><Relationship Id="rId1" Type="http://schemas.openxmlformats.org/officeDocument/2006/relationships/hyperlink" Target="http://youtu.be/1IGCT1Yg7IE" TargetMode="External"/><Relationship Id="rId6" Type="http://schemas.openxmlformats.org/officeDocument/2006/relationships/hyperlink" Target="https://youtu.be/Yk_cyXP_6j0" TargetMode="External"/><Relationship Id="rId15" Type="http://schemas.openxmlformats.org/officeDocument/2006/relationships/hyperlink" Target="https://www.ame.org/target/articles/2017/why-software-not-answer-time-full-delivery" TargetMode="External"/><Relationship Id="rId23" Type="http://schemas.openxmlformats.org/officeDocument/2006/relationships/hyperlink" Target="https://www.ame.org/target/articles/2012/cut-your-spend" TargetMode="External"/><Relationship Id="rId28" Type="http://schemas.openxmlformats.org/officeDocument/2006/relationships/hyperlink" Target="https://www.ame.org/target/articles/2014/designing-outside" TargetMode="External"/><Relationship Id="rId36" Type="http://schemas.openxmlformats.org/officeDocument/2006/relationships/hyperlink" Target="https://www.ame.org/target/articles/2017/some-things-should-be-obvious" TargetMode="External"/><Relationship Id="rId49" Type="http://schemas.openxmlformats.org/officeDocument/2006/relationships/hyperlink" Target="https://www.ame.org/target/articles/2010/wipe-out-waste-using-5s-strategies-federal-mogul-frankfort" TargetMode="External"/><Relationship Id="rId57" Type="http://schemas.openxmlformats.org/officeDocument/2006/relationships/hyperlink" Target="https://www.ame.org/target/articles/2009/out-our-gray-boxes" TargetMode="External"/><Relationship Id="rId10" Type="http://schemas.openxmlformats.org/officeDocument/2006/relationships/hyperlink" Target="https://www.ame.org/target/articles/2018/2-case-studies-going-frictionless-reduce-waste" TargetMode="External"/><Relationship Id="rId31" Type="http://schemas.openxmlformats.org/officeDocument/2006/relationships/hyperlink" Target="https://www.ame.org/target/articles/2011/pull-systems-essential-lean-element-mercury-wire-and-ofs-sturbridge" TargetMode="External"/><Relationship Id="rId44" Type="http://schemas.openxmlformats.org/officeDocument/2006/relationships/hyperlink" Target="https://www.ame.org/target/articles/2015/refreshing-lean" TargetMode="External"/><Relationship Id="rId52" Type="http://schemas.openxmlformats.org/officeDocument/2006/relationships/hyperlink" Target="https://www.ame.org/target/articles/2010/eye-eye-customers-and-excellence-milwaukee-electric-tool-corporations-cellular" TargetMode="External"/><Relationship Id="rId60" Type="http://schemas.openxmlformats.org/officeDocument/2006/relationships/hyperlink" Target="https://www.ame.org/files/target/articles06-22-4-Standard_Work_TWI.pdf" TargetMode="External"/><Relationship Id="rId4" Type="http://schemas.openxmlformats.org/officeDocument/2006/relationships/hyperlink" Target="https://youtu.be/dhKQyYUN8aI" TargetMode="External"/><Relationship Id="rId9" Type="http://schemas.openxmlformats.org/officeDocument/2006/relationships/hyperlink" Target="https://www.ame.org/target/articles/2018/waste-isnt-defined-customers"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www.ame.org/target/articles/2015/state-washington-embraces-lean" TargetMode="External"/><Relationship Id="rId13" Type="http://schemas.openxmlformats.org/officeDocument/2006/relationships/hyperlink" Target="https://www.ame.org/files/target/articles09-25-03Administrative_Lean_Moves.pdf" TargetMode="External"/><Relationship Id="rId18" Type="http://schemas.openxmlformats.org/officeDocument/2006/relationships/hyperlink" Target="https://www.ame.org/files/target/articles98Q2A1.pdf" TargetMode="External"/><Relationship Id="rId26" Type="http://schemas.openxmlformats.org/officeDocument/2006/relationships/hyperlink" Target="https://www.ame.org/files/target/articles00Q1A5.pdf" TargetMode="External"/><Relationship Id="rId3" Type="http://schemas.openxmlformats.org/officeDocument/2006/relationships/hyperlink" Target="https://www.youtube.com/watch?app=desktop&amp;v=qmjftObT-FM&amp;list=PLjkqCNs4h_W2-YEd6QHGzLe3UDOr5DkAB&amp;index=9" TargetMode="External"/><Relationship Id="rId21" Type="http://schemas.openxmlformats.org/officeDocument/2006/relationships/hyperlink" Target="https://www.ame.org/files/target/articles09-25-1-ThedaCare_Culture_Improvements.pdf" TargetMode="External"/><Relationship Id="rId7" Type="http://schemas.openxmlformats.org/officeDocument/2006/relationships/hyperlink" Target="https://www.ame.org/files/target/articles99Q3A1.pdf" TargetMode="External"/><Relationship Id="rId12" Type="http://schemas.openxmlformats.org/officeDocument/2006/relationships/hyperlink" Target="https://www.ame.org/files/target/articleshow_lean_ready_are_you.pdf" TargetMode="External"/><Relationship Id="rId17" Type="http://schemas.openxmlformats.org/officeDocument/2006/relationships/hyperlink" Target="https://www.ame.org/target/articles/2013/beginners-guide-lean-standardized-work-%E2%80%94-linchpin-lean" TargetMode="External"/><Relationship Id="rId25" Type="http://schemas.openxmlformats.org/officeDocument/2006/relationships/hyperlink" Target="https://www.ame.org/target/articles/2011/new-thinking-logistics-strategic-planning" TargetMode="External"/><Relationship Id="rId2" Type="http://schemas.openxmlformats.org/officeDocument/2006/relationships/hyperlink" Target="https://www.youtube.com/watch?v=_d4Yk8PCOjk&amp;list=PLjkqCNs4h_W1QgARtvFBNGdZlOjkbkI_s&amp;index=13" TargetMode="External"/><Relationship Id="rId16" Type="http://schemas.openxmlformats.org/officeDocument/2006/relationships/hyperlink" Target="https://www.ame.org/files/target/articles09-25-03Administrative_Lean_Moves.pdf" TargetMode="External"/><Relationship Id="rId20" Type="http://schemas.openxmlformats.org/officeDocument/2006/relationships/hyperlink" Target="https://www.ame.org/target/articles/2015/state-washington-embraces-lean" TargetMode="External"/><Relationship Id="rId29" Type="http://schemas.openxmlformats.org/officeDocument/2006/relationships/hyperlink" Target="https://www.ame.org/files/target/articlesOut%20of%20Gray%20Boxes%205-09.pdf" TargetMode="External"/><Relationship Id="rId1" Type="http://schemas.openxmlformats.org/officeDocument/2006/relationships/hyperlink" Target="https://youtu.be/Yr1x7hBhL28" TargetMode="External"/><Relationship Id="rId6" Type="http://schemas.openxmlformats.org/officeDocument/2006/relationships/hyperlink" Target="https://www.ame.org/target/articles/2011/leaning-paper-process" TargetMode="External"/><Relationship Id="rId11" Type="http://schemas.openxmlformats.org/officeDocument/2006/relationships/hyperlink" Target="https://www.ame.org/target/articles/2011/disc-makers-visual-management-cellular-office" TargetMode="External"/><Relationship Id="rId24" Type="http://schemas.openxmlformats.org/officeDocument/2006/relationships/hyperlink" Target="https://www.ame.org/files/target/articles01-17-1-Borg%20Warner.pdf" TargetMode="External"/><Relationship Id="rId5" Type="http://schemas.openxmlformats.org/officeDocument/2006/relationships/hyperlink" Target="https://www.ame.org/target/articles/2011/lean-office-get-people-involved-change" TargetMode="External"/><Relationship Id="rId15" Type="http://schemas.openxmlformats.org/officeDocument/2006/relationships/hyperlink" Target="https://www.ame.org/files/target/articles09-25-1-Dow_Lean_in_Process.pdf" TargetMode="External"/><Relationship Id="rId23" Type="http://schemas.openxmlformats.org/officeDocument/2006/relationships/hyperlink" Target="https://www.ame.org/files/target/articles04-20-2-5S_Systems.pdf" TargetMode="External"/><Relationship Id="rId28" Type="http://schemas.openxmlformats.org/officeDocument/2006/relationships/hyperlink" Target="https://www.ame.org/files/target/articlesHow%20to%20Implement%20Thom-Shore%205-09.pdf" TargetMode="External"/><Relationship Id="rId10" Type="http://schemas.openxmlformats.org/officeDocument/2006/relationships/hyperlink" Target="https://www.ame.org/target/articles/2019/making-case-recognizing-9th-great-waste" TargetMode="External"/><Relationship Id="rId19" Type="http://schemas.openxmlformats.org/officeDocument/2006/relationships/hyperlink" Target="https://www.ame.org/target/articles/2015/lean-building-blocks-what-lean-management-system-and-what-are-elements" TargetMode="External"/><Relationship Id="rId31" Type="http://schemas.openxmlformats.org/officeDocument/2006/relationships/drawing" Target="../drawings/drawing19.xml"/><Relationship Id="rId4" Type="http://schemas.openxmlformats.org/officeDocument/2006/relationships/hyperlink" Target="https://www.ame.org/files/target/articles07-23-3-Sheriff_Dept_Lean.pdf" TargetMode="External"/><Relationship Id="rId9" Type="http://schemas.openxmlformats.org/officeDocument/2006/relationships/hyperlink" Target="https://www.ame.org/target/articles/2014/using-lean-artistic-process" TargetMode="External"/><Relationship Id="rId14" Type="http://schemas.openxmlformats.org/officeDocument/2006/relationships/hyperlink" Target="https://www.ame.org/files/target/articles98Q2A1.pdf" TargetMode="External"/><Relationship Id="rId22" Type="http://schemas.openxmlformats.org/officeDocument/2006/relationships/hyperlink" Target="https://www.ame.org/files/target/articlesArtwork%205-09.pdf" TargetMode="External"/><Relationship Id="rId27" Type="http://schemas.openxmlformats.org/officeDocument/2006/relationships/hyperlink" Target="https://www.ame.org/target/articles/2017/benefits-digitizing-your-lean-project-management" TargetMode="External"/><Relationship Id="rId30" Type="http://schemas.openxmlformats.org/officeDocument/2006/relationships/hyperlink" Target="https://www.ame.org/files/target/articles99Q2A3.pdf"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www.ame.org/target/articles/2010/customer-linked-commercialization-new-product-introduction-allied-signal" TargetMode="External"/><Relationship Id="rId13" Type="http://schemas.openxmlformats.org/officeDocument/2006/relationships/hyperlink" Target="https://www.ame.org/target/articles/2002/how-improve-your-new-product-development-and-delivery-process" TargetMode="External"/><Relationship Id="rId18" Type="http://schemas.openxmlformats.org/officeDocument/2006/relationships/hyperlink" Target="https://www.ame.org/target/articles/2015/cutting-out-chaos" TargetMode="External"/><Relationship Id="rId3" Type="http://schemas.openxmlformats.org/officeDocument/2006/relationships/hyperlink" Target="https://www.youtube.com/watch?app=desktop&amp;v=KkZ3dkRGCHY&amp;list=PLjkqCNs4h_W2-YEd6QHGzLe3UDOr5DkAB&amp;index=14" TargetMode="External"/><Relationship Id="rId7" Type="http://schemas.openxmlformats.org/officeDocument/2006/relationships/hyperlink" Target="https://www.ame.org/target/articles/2010/communications-and-cultural-change-lean-progress-medrad-inc-heilman-center" TargetMode="External"/><Relationship Id="rId12" Type="http://schemas.openxmlformats.org/officeDocument/2006/relationships/hyperlink" Target="https://www.ame.org/target/articles/2009/translating-lean-new-product-development" TargetMode="External"/><Relationship Id="rId17" Type="http://schemas.openxmlformats.org/officeDocument/2006/relationships/hyperlink" Target="https://www.ame.org/target/articles/2017/scrums-potential-rapid-lean-product-development" TargetMode="External"/><Relationship Id="rId2" Type="http://schemas.openxmlformats.org/officeDocument/2006/relationships/hyperlink" Target="https://www.youtube.com/watch?v=uibzcvWeJKI&amp;list=PLjkqCNs4h_W1QgARtvFBNGdZlOjkbkI_s&amp;index=5" TargetMode="External"/><Relationship Id="rId16" Type="http://schemas.openxmlformats.org/officeDocument/2006/relationships/hyperlink" Target="https://www.ame.org/target/articles/1995/astecs-shuttle-buggy-paves-way-case-study-new-product-development" TargetMode="External"/><Relationship Id="rId1" Type="http://schemas.openxmlformats.org/officeDocument/2006/relationships/hyperlink" Target="https://youtu.be/eAyyrlcIu54?list=PLjkqCNs4h_W1LPnY8RIgwD5b9_XkXp-1f" TargetMode="External"/><Relationship Id="rId6" Type="http://schemas.openxmlformats.org/officeDocument/2006/relationships/hyperlink" Target="https://www.ame.org/target/articles/2010/competitive-advantage-through-innovation-time-market" TargetMode="External"/><Relationship Id="rId11" Type="http://schemas.openxmlformats.org/officeDocument/2006/relationships/hyperlink" Target="https://www.ame.org/target/articles/2016/stop-complicating-product-development-process" TargetMode="External"/><Relationship Id="rId5" Type="http://schemas.openxmlformats.org/officeDocument/2006/relationships/hyperlink" Target="https://www.ame.org/target/articles/2012/rapid-redesign-squeeze-machine-through-3p" TargetMode="External"/><Relationship Id="rId15" Type="http://schemas.openxmlformats.org/officeDocument/2006/relationships/hyperlink" Target="https://www.ame.org/target/articles/2004/new-product-development-and-production-doing-it-better" TargetMode="External"/><Relationship Id="rId10" Type="http://schemas.openxmlformats.org/officeDocument/2006/relationships/hyperlink" Target="https://www.ame.org/target/articles/2014/mastering-lean-product-development" TargetMode="External"/><Relationship Id="rId19" Type="http://schemas.openxmlformats.org/officeDocument/2006/relationships/drawing" Target="../drawings/drawing20.xml"/><Relationship Id="rId4" Type="http://schemas.openxmlformats.org/officeDocument/2006/relationships/hyperlink" Target="https://www.ame.org/target/articles/2010/have-you-looked-your-new-product-development-environment-lately" TargetMode="External"/><Relationship Id="rId9" Type="http://schemas.openxmlformats.org/officeDocument/2006/relationships/hyperlink" Target="https://www.ame.org/target/articles/2011/lean-product-development-playworld-systems" TargetMode="External"/><Relationship Id="rId14" Type="http://schemas.openxmlformats.org/officeDocument/2006/relationships/hyperlink" Target="https://www.ame.org/target/articles/2010/creating-perpetual-enterprise-machine-learning-one-another-about-new-produc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ame.org/"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www.ame.org/files/target/articles09-25-1-Global_SC_Sourcing.pdf" TargetMode="External"/><Relationship Id="rId3" Type="http://schemas.openxmlformats.org/officeDocument/2006/relationships/hyperlink" Target="https://www.ame.org/files/target/articles99Q4U3.pdf" TargetMode="External"/><Relationship Id="rId7" Type="http://schemas.openxmlformats.org/officeDocument/2006/relationships/hyperlink" Target="https://www.ame.org/files/target/articles97Q4U1.pdf" TargetMode="External"/><Relationship Id="rId12" Type="http://schemas.openxmlformats.org/officeDocument/2006/relationships/drawing" Target="../drawings/drawing21.xml"/><Relationship Id="rId2" Type="http://schemas.openxmlformats.org/officeDocument/2006/relationships/hyperlink" Target="https://www.ame.org/target/articles/2010/supplier-performance-management-its-more-scorecards" TargetMode="External"/><Relationship Id="rId1" Type="http://schemas.openxmlformats.org/officeDocument/2006/relationships/hyperlink" Target="https://www.youtube.com/watch?app=desktop&amp;v=mrY8Ulzhi3Q&amp;list=PLjkqCNs4h_W2-YEd6QHGzLe3UDOr5DkAB&amp;index=23" TargetMode="External"/><Relationship Id="rId6" Type="http://schemas.openxmlformats.org/officeDocument/2006/relationships/hyperlink" Target="https://www.ame.org/files/target/articlesonline_exclusive_happy_anniversary_honda.pdf" TargetMode="External"/><Relationship Id="rId11" Type="http://schemas.openxmlformats.org/officeDocument/2006/relationships/hyperlink" Target="https://www.ame.org/files/target/articles97Q1U1.pdf" TargetMode="External"/><Relationship Id="rId5" Type="http://schemas.openxmlformats.org/officeDocument/2006/relationships/hyperlink" Target="https://www.ame.org/files/target/articles98Q3A8.pdf" TargetMode="External"/><Relationship Id="rId10" Type="http://schemas.openxmlformats.org/officeDocument/2006/relationships/hyperlink" Target="https://www.ame.org/files/target/articles99Q2A3.pdf" TargetMode="External"/><Relationship Id="rId4" Type="http://schemas.openxmlformats.org/officeDocument/2006/relationships/hyperlink" Target="https://www.ame.org/files/target/articles06-22-2-Supplier_Dev.pdf" TargetMode="External"/><Relationship Id="rId9" Type="http://schemas.openxmlformats.org/officeDocument/2006/relationships/hyperlink" Target="https://www.ame.org/files/target/articles99Q2U2.pdf"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www.ame.org/target/articles/2016/legal-considerations-manufacturing-contracts" TargetMode="External"/><Relationship Id="rId13" Type="http://schemas.openxmlformats.org/officeDocument/2006/relationships/hyperlink" Target="https://www.ame.org/files/target/articles10-26-03Sharing_Excellence.pdf" TargetMode="External"/><Relationship Id="rId3" Type="http://schemas.openxmlformats.org/officeDocument/2006/relationships/hyperlink" Target="https://www.ame.org/target/articles/2017/why-cant-i-see-productivity-gains-my-financial-statements" TargetMode="External"/><Relationship Id="rId7" Type="http://schemas.openxmlformats.org/officeDocument/2006/relationships/hyperlink" Target="https://www.ame.org/files/target/articles99Q3A3.pdf" TargetMode="External"/><Relationship Id="rId12" Type="http://schemas.openxmlformats.org/officeDocument/2006/relationships/hyperlink" Target="https://www.ame.org/target/articles/2011/using-customer-feedback-improve-processes" TargetMode="External"/><Relationship Id="rId2" Type="http://schemas.openxmlformats.org/officeDocument/2006/relationships/hyperlink" Target="https://www.ame.org/files/target/articlesopen_book_management.pdf" TargetMode="External"/><Relationship Id="rId1" Type="http://schemas.openxmlformats.org/officeDocument/2006/relationships/hyperlink" Target="https://youtu.be/aE722Cz3hTc" TargetMode="External"/><Relationship Id="rId6" Type="http://schemas.openxmlformats.org/officeDocument/2006/relationships/hyperlink" Target="https://www.ame.org/files/target/articlesCancer%20Treatments%202-09.pdf" TargetMode="External"/><Relationship Id="rId11" Type="http://schemas.openxmlformats.org/officeDocument/2006/relationships/hyperlink" Target="https://www.ame.org/files/target/articles98Q2U6.pdf" TargetMode="External"/><Relationship Id="rId5" Type="http://schemas.openxmlformats.org/officeDocument/2006/relationships/hyperlink" Target="https://www.ame.org/target/articles/2017/four-fabulous-ways-engage-your-customers" TargetMode="External"/><Relationship Id="rId15" Type="http://schemas.openxmlformats.org/officeDocument/2006/relationships/drawing" Target="../drawings/drawing22.xml"/><Relationship Id="rId10" Type="http://schemas.openxmlformats.org/officeDocument/2006/relationships/hyperlink" Target="https://www.ame.org/target/articles/2014/iec-electronics-corporation-outstanding-service-quality-set-company-apart" TargetMode="External"/><Relationship Id="rId4" Type="http://schemas.openxmlformats.org/officeDocument/2006/relationships/hyperlink" Target="https://www.ame.org/target/articles/2012/semiconductor-factory-lean" TargetMode="External"/><Relationship Id="rId9" Type="http://schemas.openxmlformats.org/officeDocument/2006/relationships/hyperlink" Target="https://www.ame.org/target/articles/2017/building-blocks-success" TargetMode="External"/><Relationship Id="rId14" Type="http://schemas.openxmlformats.org/officeDocument/2006/relationships/hyperlink" Target="https://www.ame.org/files/target/articles99Q3A4.pdf"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www.ame.org/files/target/articles00Q1A5.pdf" TargetMode="External"/><Relationship Id="rId3" Type="http://schemas.openxmlformats.org/officeDocument/2006/relationships/hyperlink" Target="https://www.ame.org/files/target/articles97Q2A5.pdf" TargetMode="External"/><Relationship Id="rId7" Type="http://schemas.openxmlformats.org/officeDocument/2006/relationships/hyperlink" Target="https://www.ame.org/files/target/articles10-26-01Sharing_Excellence_Ongoing_Improvements.pdf" TargetMode="External"/><Relationship Id="rId2" Type="http://schemas.openxmlformats.org/officeDocument/2006/relationships/hyperlink" Target="https://www.ame.org/target/articles/2018/roadmap-enterprise-excellence-times-change" TargetMode="External"/><Relationship Id="rId1" Type="http://schemas.openxmlformats.org/officeDocument/2006/relationships/hyperlink" Target="https://www.ame.org/files/target/articles09-25-03Competitive_Employment_Fulfillment.pdf" TargetMode="External"/><Relationship Id="rId6" Type="http://schemas.openxmlformats.org/officeDocument/2006/relationships/hyperlink" Target="https://www.ame.org/files/target/articles08-24-3-Electri-Cable_Rapid.pdf" TargetMode="External"/><Relationship Id="rId5" Type="http://schemas.openxmlformats.org/officeDocument/2006/relationships/hyperlink" Target="https://www.ame.org/target/articles/2013/lean-competitive-advantage" TargetMode="External"/><Relationship Id="rId10" Type="http://schemas.openxmlformats.org/officeDocument/2006/relationships/drawing" Target="../drawings/drawing23.xml"/><Relationship Id="rId4" Type="http://schemas.openxmlformats.org/officeDocument/2006/relationships/hyperlink" Target="https://www.ame.org/files/target/articles99Q4A4.pdf" TargetMode="External"/><Relationship Id="rId9" Type="http://schemas.openxmlformats.org/officeDocument/2006/relationships/hyperlink" Target="https://www.ame.org/files/target/articles98Q1A3.pdf"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ame.org/files/target/articles97Q2U1.pdf" TargetMode="External"/><Relationship Id="rId3" Type="http://schemas.openxmlformats.org/officeDocument/2006/relationships/hyperlink" Target="https://www.ame.org/files/target/articles98Q3A1.pdf" TargetMode="External"/><Relationship Id="rId7" Type="http://schemas.openxmlformats.org/officeDocument/2006/relationships/hyperlink" Target="https://www.ame.org/target/articles/2015/putting-brakes-backlogs" TargetMode="External"/><Relationship Id="rId2" Type="http://schemas.openxmlformats.org/officeDocument/2006/relationships/hyperlink" Target="https://www.ame.org/target/articles/2018/honing-hoshin-kanri" TargetMode="External"/><Relationship Id="rId1" Type="http://schemas.openxmlformats.org/officeDocument/2006/relationships/hyperlink" Target="https://www.ame.org/target/articles/2016/roll" TargetMode="External"/><Relationship Id="rId6" Type="http://schemas.openxmlformats.org/officeDocument/2006/relationships/hyperlink" Target="https://www.ame.org/files/target/articlesLean%20Measures%202-09.pdf" TargetMode="External"/><Relationship Id="rId5" Type="http://schemas.openxmlformats.org/officeDocument/2006/relationships/hyperlink" Target="https://www.ame.org/files/target/articles97Q3U1.pdf" TargetMode="External"/><Relationship Id="rId10" Type="http://schemas.openxmlformats.org/officeDocument/2006/relationships/drawing" Target="../drawings/drawing24.xml"/><Relationship Id="rId4" Type="http://schemas.openxmlformats.org/officeDocument/2006/relationships/hyperlink" Target="https://www.ame.org/target/articles/2013/how-do-we-achieve-faster-time-market" TargetMode="External"/><Relationship Id="rId9" Type="http://schemas.openxmlformats.org/officeDocument/2006/relationships/hyperlink" Target="https://www.ame.org/target/articles/2017/why-software-not-answer-time-full-delivery"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ame.org/files/target/articles10-26-01Sharing_Excellence_Ongoing_Improvements.pdf" TargetMode="External"/><Relationship Id="rId3" Type="http://schemas.openxmlformats.org/officeDocument/2006/relationships/hyperlink" Target="https://www.ame.org/target/articles/2017/lean-accounting" TargetMode="External"/><Relationship Id="rId7" Type="http://schemas.openxmlformats.org/officeDocument/2006/relationships/hyperlink" Target="https://www.ame.org/target/articles/2019/booming-through-constant-change" TargetMode="External"/><Relationship Id="rId2" Type="http://schemas.openxmlformats.org/officeDocument/2006/relationships/hyperlink" Target="https://www.youtube.com/watch?v=t-O1qC4X2mg&amp;list=PLjkqCNs4h_W1QgARtvFBNGdZlOjkbkI_s&amp;index=9" TargetMode="External"/><Relationship Id="rId1" Type="http://schemas.openxmlformats.org/officeDocument/2006/relationships/hyperlink" Target="https://youtu.be/iZcZV2wbAiQ" TargetMode="External"/><Relationship Id="rId6" Type="http://schemas.openxmlformats.org/officeDocument/2006/relationships/hyperlink" Target="https://www.ame.org/target/articles/2016/why-lean-accounting" TargetMode="External"/><Relationship Id="rId11" Type="http://schemas.openxmlformats.org/officeDocument/2006/relationships/drawing" Target="../drawings/drawing25.xml"/><Relationship Id="rId5" Type="http://schemas.openxmlformats.org/officeDocument/2006/relationships/hyperlink" Target="https://www.ame.org/target/articles/2013/lean-competitive-advantage" TargetMode="External"/><Relationship Id="rId10" Type="http://schemas.openxmlformats.org/officeDocument/2006/relationships/hyperlink" Target="https://www.ame.org/target/articles/2010/any-model-any-quantity-any-day-without-notice-lexmark-takes-laser-printer" TargetMode="External"/><Relationship Id="rId4" Type="http://schemas.openxmlformats.org/officeDocument/2006/relationships/hyperlink" Target="https://www.ame.org/files/target/articles00Q1A2.pdf" TargetMode="External"/><Relationship Id="rId9" Type="http://schemas.openxmlformats.org/officeDocument/2006/relationships/hyperlink" Target="https://www.ame.org/target/articles/2011/mity-lites-strategic-recipe-innovation-market-savvy-scalability"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17" Type="http://schemas.openxmlformats.org/officeDocument/2006/relationships/hyperlink" Target="https://www.ame.org/target/articles/2011/lean-office-get-people-involved-change" TargetMode="External"/><Relationship Id="rId21" Type="http://schemas.openxmlformats.org/officeDocument/2006/relationships/hyperlink" Target="https://www.ame.org/target/articles/2016/strong-foundation-manufacturing-careers" TargetMode="External"/><Relationship Id="rId42" Type="http://schemas.openxmlformats.org/officeDocument/2006/relationships/hyperlink" Target="https://www.ame.org/target/articles/2016/benchmarking-202-how-learn-fast-and-leapfrog-competition" TargetMode="External"/><Relationship Id="rId63" Type="http://schemas.openxmlformats.org/officeDocument/2006/relationships/hyperlink" Target="https://www.ame.org/target/articles/2010/planning-build-order-environment" TargetMode="External"/><Relationship Id="rId84" Type="http://schemas.openxmlformats.org/officeDocument/2006/relationships/hyperlink" Target="https://www.ame.org/target/articles/2017/ingersoll-rand-visually-managing-people-processes" TargetMode="External"/><Relationship Id="rId138" Type="http://schemas.openxmlformats.org/officeDocument/2006/relationships/hyperlink" Target="https://www.ame.org/target/articles/2012/semiconductor-factory-lean" TargetMode="External"/><Relationship Id="rId159" Type="http://schemas.openxmlformats.org/officeDocument/2006/relationships/hyperlink" Target="https://www.ame.org/files/target/articles00Q1A2.pdf" TargetMode="External"/><Relationship Id="rId170" Type="http://schemas.openxmlformats.org/officeDocument/2006/relationships/hyperlink" Target="https://www.ame.org/target/articles/2017/why-software-not-answer-time-full-delivery" TargetMode="External"/><Relationship Id="rId191" Type="http://schemas.openxmlformats.org/officeDocument/2006/relationships/hyperlink" Target="https://www.ame.org/target/articles/2013/beginners-guide-lean-standardized-work-%E2%80%94-linchpin-lean" TargetMode="External"/><Relationship Id="rId107" Type="http://schemas.openxmlformats.org/officeDocument/2006/relationships/hyperlink" Target="https://www.ame.org/target/articles/2014/mastering-lean-product-development" TargetMode="External"/><Relationship Id="rId11" Type="http://schemas.openxmlformats.org/officeDocument/2006/relationships/hyperlink" Target="https://www.ame.org/files/target/articles08-24-3-Beyond_the_Bucks.pdf" TargetMode="External"/><Relationship Id="rId32" Type="http://schemas.openxmlformats.org/officeDocument/2006/relationships/hyperlink" Target="https://www.ame.org/target/articles/2019/improve-safety-don%E2%80%99t-blame-people-fix-process" TargetMode="External"/><Relationship Id="rId53" Type="http://schemas.openxmlformats.org/officeDocument/2006/relationships/hyperlink" Target="https://www.ame.org/target/articles/2002/wattstopper-waste-stopper" TargetMode="External"/><Relationship Id="rId74" Type="http://schemas.openxmlformats.org/officeDocument/2006/relationships/hyperlink" Target="https://www.ame.org/target/articles/2012/challenges-lean-leadership" TargetMode="External"/><Relationship Id="rId128" Type="http://schemas.openxmlformats.org/officeDocument/2006/relationships/hyperlink" Target="https://www.ame.org/files/target/articles99Q4U3.pdf" TargetMode="External"/><Relationship Id="rId149" Type="http://schemas.openxmlformats.org/officeDocument/2006/relationships/hyperlink" Target="https://www.ame.org/files/target/articles10-26-03Sharing_Excellence.pdf" TargetMode="External"/><Relationship Id="rId5" Type="http://schemas.openxmlformats.org/officeDocument/2006/relationships/hyperlink" Target="https://www.ame.org/target/articles/2015/erp-goes-lean" TargetMode="External"/><Relationship Id="rId95" Type="http://schemas.openxmlformats.org/officeDocument/2006/relationships/hyperlink" Target="https://www.ame.org/target/articles/2015/optimize-your-warehouse-material-flow" TargetMode="External"/><Relationship Id="rId160" Type="http://schemas.openxmlformats.org/officeDocument/2006/relationships/hyperlink" Target="https://www.ame.org/files/target/articles99Q3A4.pdf" TargetMode="External"/><Relationship Id="rId181" Type="http://schemas.openxmlformats.org/officeDocument/2006/relationships/hyperlink" Target="https://www.ame.org/target/articles/2015/state-washington-embraces-lean" TargetMode="External"/><Relationship Id="rId22" Type="http://schemas.openxmlformats.org/officeDocument/2006/relationships/hyperlink" Target="https://www.ame.org/target/articles/2015/beginner%E2%80%99s-guide-lean-employee-suggestion-program-best-practices" TargetMode="External"/><Relationship Id="rId43" Type="http://schemas.openxmlformats.org/officeDocument/2006/relationships/hyperlink" Target="https://www.ame.org/target/articles/2018/integrating-talent-and-technology-leads-competitive-advantage" TargetMode="External"/><Relationship Id="rId64" Type="http://schemas.openxmlformats.org/officeDocument/2006/relationships/hyperlink" Target="https://www.ame.org/target/articles/2010/lean-supply-chain-strategies-ongoing-improvements" TargetMode="External"/><Relationship Id="rId118" Type="http://schemas.openxmlformats.org/officeDocument/2006/relationships/hyperlink" Target="https://www.ame.org/target/articles/2011/leaning-paper-process" TargetMode="External"/><Relationship Id="rId139" Type="http://schemas.openxmlformats.org/officeDocument/2006/relationships/hyperlink" Target="https://www.ame.org/target/articles/2017/lean-accounting" TargetMode="External"/><Relationship Id="rId85" Type="http://schemas.openxmlformats.org/officeDocument/2006/relationships/hyperlink" Target="https://www.ame.org/target/articles/2010/effective-visual-management-bring-excellence-sharper-focus" TargetMode="External"/><Relationship Id="rId150" Type="http://schemas.openxmlformats.org/officeDocument/2006/relationships/hyperlink" Target="https://www.ame.org/files/target/articles09-25-03Competitive_Employment_Fulfillment.pdf" TargetMode="External"/><Relationship Id="rId171" Type="http://schemas.openxmlformats.org/officeDocument/2006/relationships/hyperlink" Target="https://www.ame.org/target/articles/2016/why-lean-accounting" TargetMode="External"/><Relationship Id="rId192" Type="http://schemas.openxmlformats.org/officeDocument/2006/relationships/hyperlink" Target="https://www.ame.org/files/target/articles98Q3A1.pdf" TargetMode="External"/><Relationship Id="rId12" Type="http://schemas.openxmlformats.org/officeDocument/2006/relationships/hyperlink" Target="https://www.ame.org/target/articles/2016/foundation-impactful-leadership" TargetMode="External"/><Relationship Id="rId33" Type="http://schemas.openxmlformats.org/officeDocument/2006/relationships/hyperlink" Target="https://www.ame.org/target/articles/2018/numbers-success-achieving-safety-first-depends-culture" TargetMode="External"/><Relationship Id="rId108" Type="http://schemas.openxmlformats.org/officeDocument/2006/relationships/hyperlink" Target="https://www.ame.org/target/articles/2016/stop-complicating-product-development-process" TargetMode="External"/><Relationship Id="rId129" Type="http://schemas.openxmlformats.org/officeDocument/2006/relationships/hyperlink" Target="https://www.ame.org/files/target/articles06-22-2-Supplier_Dev.pdf" TargetMode="External"/><Relationship Id="rId54" Type="http://schemas.openxmlformats.org/officeDocument/2006/relationships/hyperlink" Target="https://www.ame.org/target/articles/2010/critikon-declares-war-waste-launches-kaizen-drive" TargetMode="External"/><Relationship Id="rId75" Type="http://schemas.openxmlformats.org/officeDocument/2006/relationships/hyperlink" Target="https://www.ame.org/target/articles/2014/evolving-enterprise-excellence" TargetMode="External"/><Relationship Id="rId96" Type="http://schemas.openxmlformats.org/officeDocument/2006/relationships/hyperlink" Target="https://www.ame.org/target/articles/2013/lego%C2%AE-bricks-lead-employee-engagement" TargetMode="External"/><Relationship Id="rId140" Type="http://schemas.openxmlformats.org/officeDocument/2006/relationships/hyperlink" Target="https://www.ame.org/files/target/articles97Q1U1.pdf" TargetMode="External"/><Relationship Id="rId161" Type="http://schemas.openxmlformats.org/officeDocument/2006/relationships/hyperlink" Target="https://www.ame.org/target/articles/2016/roll" TargetMode="External"/><Relationship Id="rId182" Type="http://schemas.openxmlformats.org/officeDocument/2006/relationships/hyperlink" Target="https://www.ame.org/files/target/articles09-25-1-ThedaCare_Culture_Improvements.pdf" TargetMode="External"/><Relationship Id="rId6" Type="http://schemas.openxmlformats.org/officeDocument/2006/relationships/hyperlink" Target="https://www.ame.org/target/articles/2011/transforming-culture-one-leader-time" TargetMode="External"/><Relationship Id="rId23" Type="http://schemas.openxmlformats.org/officeDocument/2006/relationships/hyperlink" Target="https://www.ame.org/target/articles/2015/lean-coaching" TargetMode="External"/><Relationship Id="rId119" Type="http://schemas.openxmlformats.org/officeDocument/2006/relationships/hyperlink" Target="https://www.ame.org/files/target/articles99Q3A1.pdf" TargetMode="External"/><Relationship Id="rId44" Type="http://schemas.openxmlformats.org/officeDocument/2006/relationships/hyperlink" Target="https://www.ame.org/target/articles/2014/how-manufacturers-are-leveraging-new-technology-and-process-capabilities" TargetMode="External"/><Relationship Id="rId65" Type="http://schemas.openxmlformats.org/officeDocument/2006/relationships/hyperlink" Target="https://www.ame.org/target/articles/2012/cut-your-spend" TargetMode="External"/><Relationship Id="rId86" Type="http://schemas.openxmlformats.org/officeDocument/2006/relationships/hyperlink" Target="https://www.ame.org/target/articles/2015/refreshing-lean" TargetMode="External"/><Relationship Id="rId130" Type="http://schemas.openxmlformats.org/officeDocument/2006/relationships/hyperlink" Target="https://www.ame.org/files/target/articles98Q3A8.pdf" TargetMode="External"/><Relationship Id="rId151" Type="http://schemas.openxmlformats.org/officeDocument/2006/relationships/hyperlink" Target="https://www.ame.org/target/articles/2018/roadmap-enterprise-excellence-times-change" TargetMode="External"/><Relationship Id="rId172" Type="http://schemas.openxmlformats.org/officeDocument/2006/relationships/hyperlink" Target="https://www.ame.org/target/articles/2019/booming-through-constant-change" TargetMode="External"/><Relationship Id="rId193" Type="http://schemas.openxmlformats.org/officeDocument/2006/relationships/hyperlink" Target="https://www.ame.org/files/target/articlesHow%20to%20Implement%20Thom-Shore%205-09.pdf" TargetMode="External"/><Relationship Id="rId13" Type="http://schemas.openxmlformats.org/officeDocument/2006/relationships/hyperlink" Target="https://www.ame.org/target/articles/2012/employee-engagement" TargetMode="External"/><Relationship Id="rId109" Type="http://schemas.openxmlformats.org/officeDocument/2006/relationships/hyperlink" Target="https://www.ame.org/target/articles/2009/translating-lean-new-product-development" TargetMode="External"/><Relationship Id="rId34" Type="http://schemas.openxmlformats.org/officeDocument/2006/relationships/hyperlink" Target="https://www.ame.org/target/articles/2019/embedding-energy-efficiency-continuous-improvement" TargetMode="External"/><Relationship Id="rId55" Type="http://schemas.openxmlformats.org/officeDocument/2006/relationships/hyperlink" Target="https://www.ame.org/target/articles/2008/vigorous-learning-enterprise" TargetMode="External"/><Relationship Id="rId76" Type="http://schemas.openxmlformats.org/officeDocument/2006/relationships/hyperlink" Target="https://www.ame.org/target/articles/2010/jit-commandments-or-musings-born-again-jitter" TargetMode="External"/><Relationship Id="rId97" Type="http://schemas.openxmlformats.org/officeDocument/2006/relationships/hyperlink" Target="https://www.ame.org/target/articles/2008/initial-lean-transformation-mark-architectural-lighting" TargetMode="External"/><Relationship Id="rId120" Type="http://schemas.openxmlformats.org/officeDocument/2006/relationships/hyperlink" Target="https://www.ame.org/target/articles/2015/state-washington-embraces-lean" TargetMode="External"/><Relationship Id="rId141" Type="http://schemas.openxmlformats.org/officeDocument/2006/relationships/hyperlink" Target="https://www.ame.org/target/articles/2017/four-fabulous-ways-engage-your-customers" TargetMode="External"/><Relationship Id="rId7" Type="http://schemas.openxmlformats.org/officeDocument/2006/relationships/hyperlink" Target="https://www.ame.org/files/target/articles08-24-2-Sustaining_Lean.pdf" TargetMode="External"/><Relationship Id="rId71" Type="http://schemas.openxmlformats.org/officeDocument/2006/relationships/hyperlink" Target="https://www.ame.org/target/articles/1994/pull-systems-and-visual-workplace" TargetMode="External"/><Relationship Id="rId92" Type="http://schemas.openxmlformats.org/officeDocument/2006/relationships/hyperlink" Target="https://www.ame.org/target/articles/2014/tracking-down-rattlesnakes" TargetMode="External"/><Relationship Id="rId162" Type="http://schemas.openxmlformats.org/officeDocument/2006/relationships/hyperlink" Target="https://www.ame.org/target/articles/2018/honing-hoshin-kanri" TargetMode="External"/><Relationship Id="rId183" Type="http://schemas.openxmlformats.org/officeDocument/2006/relationships/hyperlink" Target="https://www.ame.org/files/target/articlesArtwork%205-09.pdf" TargetMode="External"/><Relationship Id="rId2" Type="http://schemas.openxmlformats.org/officeDocument/2006/relationships/hyperlink" Target="https://www.ame.org/files/target/articles95Q4A2.pdf" TargetMode="External"/><Relationship Id="rId29" Type="http://schemas.openxmlformats.org/officeDocument/2006/relationships/hyperlink" Target="https://www.ame.org/target/articles/2017/people-focused-change-initiatives" TargetMode="External"/><Relationship Id="rId24" Type="http://schemas.openxmlformats.org/officeDocument/2006/relationships/hyperlink" Target="https://www.ame.org/target/articles/2011/respect-people" TargetMode="External"/><Relationship Id="rId40" Type="http://schemas.openxmlformats.org/officeDocument/2006/relationships/hyperlink" Target="https://www.ame.org/target/articles/2011/benchmarking-learn-excel-through-change" TargetMode="External"/><Relationship Id="rId45" Type="http://schemas.openxmlformats.org/officeDocument/2006/relationships/hyperlink" Target="https://www.ame.org/target/articles/2020/three-most-important-tasks-innovation-market-leader-software-it-integration" TargetMode="External"/><Relationship Id="rId66" Type="http://schemas.openxmlformats.org/officeDocument/2006/relationships/hyperlink" Target="https://www.ame.org/target/articles/2011/can-lean-manufacturing-find-its-way-packaged-goods" TargetMode="External"/><Relationship Id="rId87" Type="http://schemas.openxmlformats.org/officeDocument/2006/relationships/hyperlink" Target="https://www.ame.org/target/articles/2012/how-lean-ready-are-you" TargetMode="External"/><Relationship Id="rId110" Type="http://schemas.openxmlformats.org/officeDocument/2006/relationships/hyperlink" Target="https://www.ame.org/target/articles/2002/how-improve-your-new-product-development-and-delivery-process" TargetMode="External"/><Relationship Id="rId115" Type="http://schemas.openxmlformats.org/officeDocument/2006/relationships/hyperlink" Target="https://www.ame.org/target/articles/2015/cutting-out-chaos" TargetMode="External"/><Relationship Id="rId131" Type="http://schemas.openxmlformats.org/officeDocument/2006/relationships/hyperlink" Target="https://www.ame.org/files/target/articlesonline_exclusive_happy_anniversary_honda.pdf" TargetMode="External"/><Relationship Id="rId136" Type="http://schemas.openxmlformats.org/officeDocument/2006/relationships/hyperlink" Target="https://www.ame.org/files/target/articlesopen_book_management.pdf" TargetMode="External"/><Relationship Id="rId157" Type="http://schemas.openxmlformats.org/officeDocument/2006/relationships/hyperlink" Target="https://www.ame.org/files/target/articles00Q1A5.pdf" TargetMode="External"/><Relationship Id="rId178" Type="http://schemas.openxmlformats.org/officeDocument/2006/relationships/hyperlink" Target="https://www.ame.org/target/articles/2013/beginners-guide-lean-standardized-work-%E2%80%94-linchpin-lean" TargetMode="External"/><Relationship Id="rId61" Type="http://schemas.openxmlformats.org/officeDocument/2006/relationships/hyperlink" Target="https://www.ame.org/target/articles/2010/hondas-extended-enterprise-building-new-standard-perfect-quality-every-time" TargetMode="External"/><Relationship Id="rId82" Type="http://schemas.openxmlformats.org/officeDocument/2006/relationships/hyperlink" Target="https://www.ame.org/target/articles/2008/effective-maintenance-and-reliability-integration" TargetMode="External"/><Relationship Id="rId152" Type="http://schemas.openxmlformats.org/officeDocument/2006/relationships/hyperlink" Target="https://www.ame.org/files/target/articles97Q2A5.pdf" TargetMode="External"/><Relationship Id="rId173" Type="http://schemas.openxmlformats.org/officeDocument/2006/relationships/hyperlink" Target="https://www.ame.org/files/target/articles10-26-01Sharing_Excellence_Ongoing_Improvements.pdf" TargetMode="External"/><Relationship Id="rId194" Type="http://schemas.openxmlformats.org/officeDocument/2006/relationships/hyperlink" Target="https://www.ame.org/files/target/articlesOut%20of%20Gray%20Boxes%205-09.pdf" TargetMode="External"/><Relationship Id="rId19" Type="http://schemas.openxmlformats.org/officeDocument/2006/relationships/hyperlink" Target="https://www.ame.org/target/articles/2009/how-implement-work-team-leader-development-program" TargetMode="External"/><Relationship Id="rId14" Type="http://schemas.openxmlformats.org/officeDocument/2006/relationships/hyperlink" Target="https://www.ame.org/files/target/articles97Q4U5.pdf" TargetMode="External"/><Relationship Id="rId30" Type="http://schemas.openxmlformats.org/officeDocument/2006/relationships/hyperlink" Target="https://www.ame.org/target/articles/2019/how-strengthen-your-safety-culture" TargetMode="External"/><Relationship Id="rId35" Type="http://schemas.openxmlformats.org/officeDocument/2006/relationships/hyperlink" Target="https://www.ame.org/target/articles/2007/free-energy-audits-manufacturers-department-energy" TargetMode="External"/><Relationship Id="rId56" Type="http://schemas.openxmlformats.org/officeDocument/2006/relationships/hyperlink" Target="https://www.ame.org/target/articles/2014/view-factory-floor" TargetMode="External"/><Relationship Id="rId77" Type="http://schemas.openxmlformats.org/officeDocument/2006/relationships/hyperlink" Target="https://www.ame.org/target/articles/2010/logistics-toyota-way-how-service-parts-get-toyota-dealers" TargetMode="External"/><Relationship Id="rId100" Type="http://schemas.openxmlformats.org/officeDocument/2006/relationships/hyperlink" Target="https://www.ame.org/target/articles/2008/medrad-plant-adapts-lean-low-volumehigh-mix-environment" TargetMode="External"/><Relationship Id="rId105" Type="http://schemas.openxmlformats.org/officeDocument/2006/relationships/hyperlink" Target="https://www.ame.org/target/articles/2010/customer-linked-commercialization-new-product-introduction-allied-signal" TargetMode="External"/><Relationship Id="rId126" Type="http://schemas.openxmlformats.org/officeDocument/2006/relationships/hyperlink" Target="https://www.ame.org/files/target/articles98Q2A1.pdf" TargetMode="External"/><Relationship Id="rId147" Type="http://schemas.openxmlformats.org/officeDocument/2006/relationships/hyperlink" Target="https://www.ame.org/files/target/articles98Q2U6.pdf" TargetMode="External"/><Relationship Id="rId168" Type="http://schemas.openxmlformats.org/officeDocument/2006/relationships/hyperlink" Target="https://www.ame.org/target/articles/2015/putting-brakes-backlogs" TargetMode="External"/><Relationship Id="rId8" Type="http://schemas.openxmlformats.org/officeDocument/2006/relationships/hyperlink" Target="https://www.ame.org/target/articles/2018/what-leadership-everyone-knows-and-no-one-knows-1" TargetMode="External"/><Relationship Id="rId51" Type="http://schemas.openxmlformats.org/officeDocument/2006/relationships/hyperlink" Target="https://www.ame.org/target/articles/2018/waste-isnt-defined-customers" TargetMode="External"/><Relationship Id="rId72" Type="http://schemas.openxmlformats.org/officeDocument/2006/relationships/hyperlink" Target="https://www.ame.org/target/articles/2012/who-and-what-behind-jit" TargetMode="External"/><Relationship Id="rId93" Type="http://schemas.openxmlformats.org/officeDocument/2006/relationships/hyperlink" Target="https://www.ame.org/target/articles/2018/bolts-are-enemy-tips-and-tricks-remove-bolts-your-changeovers" TargetMode="External"/><Relationship Id="rId98" Type="http://schemas.openxmlformats.org/officeDocument/2006/relationships/hyperlink" Target="https://www.ame.org/target/articles/2010/let-games-begin" TargetMode="External"/><Relationship Id="rId121" Type="http://schemas.openxmlformats.org/officeDocument/2006/relationships/hyperlink" Target="https://www.ame.org/target/articles/2014/using-lean-artistic-process" TargetMode="External"/><Relationship Id="rId142" Type="http://schemas.openxmlformats.org/officeDocument/2006/relationships/hyperlink" Target="https://www.ame.org/files/target/articlesCancer%20Treatments%202-09.pdf" TargetMode="External"/><Relationship Id="rId163" Type="http://schemas.openxmlformats.org/officeDocument/2006/relationships/hyperlink" Target="https://www.ame.org/target/articles/2013/lean-competitive-advantage" TargetMode="External"/><Relationship Id="rId184" Type="http://schemas.openxmlformats.org/officeDocument/2006/relationships/hyperlink" Target="https://www.ame.org/files/target/articles04-20-2-5S_Systems.pdf" TargetMode="External"/><Relationship Id="rId189" Type="http://schemas.openxmlformats.org/officeDocument/2006/relationships/hyperlink" Target="https://www.ame.org/files/target/articles98Q4A2.pdf" TargetMode="External"/><Relationship Id="rId3" Type="http://schemas.openxmlformats.org/officeDocument/2006/relationships/hyperlink" Target="https://www.ame.org/target/articles/2017/excellence-strategy" TargetMode="External"/><Relationship Id="rId25" Type="http://schemas.openxmlformats.org/officeDocument/2006/relationships/hyperlink" Target="https://www.ame.org/target/articles/2018/leaning-gender-parity" TargetMode="External"/><Relationship Id="rId46" Type="http://schemas.openxmlformats.org/officeDocument/2006/relationships/hyperlink" Target="https://www.ame.org/target/articles/2013/top-picks-enterprise-analytics-optimize-performance-process-and-decisions" TargetMode="External"/><Relationship Id="rId67" Type="http://schemas.openxmlformats.org/officeDocument/2006/relationships/hyperlink" Target="https://www.ame.org/target/articles/2013/coping-takt-time-tyranny-and-capacity-confusion-part-1" TargetMode="External"/><Relationship Id="rId116" Type="http://schemas.openxmlformats.org/officeDocument/2006/relationships/hyperlink" Target="https://www.ame.org/files/target/articles07-23-3-Sheriff_Dept_Lean.pdf" TargetMode="External"/><Relationship Id="rId137" Type="http://schemas.openxmlformats.org/officeDocument/2006/relationships/hyperlink" Target="https://www.ame.org/target/articles/2017/why-cant-i-see-productivity-gains-my-financial-statements" TargetMode="External"/><Relationship Id="rId158" Type="http://schemas.openxmlformats.org/officeDocument/2006/relationships/hyperlink" Target="https://www.ame.org/files/target/articles98Q1A3.pdf" TargetMode="External"/><Relationship Id="rId20" Type="http://schemas.openxmlformats.org/officeDocument/2006/relationships/hyperlink" Target="https://www.ame.org/target/articles/2011/checklist-developing-world-class-leaders" TargetMode="External"/><Relationship Id="rId41" Type="http://schemas.openxmlformats.org/officeDocument/2006/relationships/hyperlink" Target="https://www.ame.org/target/articles/2016/benchmarking-201" TargetMode="External"/><Relationship Id="rId62" Type="http://schemas.openxmlformats.org/officeDocument/2006/relationships/hyperlink" Target="https://www.ame.org/target/articles/2010/leaning-toward-better-customer-responsiveness-higher-quality-manufacturing" TargetMode="External"/><Relationship Id="rId83" Type="http://schemas.openxmlformats.org/officeDocument/2006/relationships/hyperlink" Target="https://www.ame.org/target/articles/2015/power-seeing" TargetMode="External"/><Relationship Id="rId88" Type="http://schemas.openxmlformats.org/officeDocument/2006/relationships/hyperlink" Target="https://www.ame.org/target/articles/2016/book-complete-lean-enterprise" TargetMode="External"/><Relationship Id="rId111" Type="http://schemas.openxmlformats.org/officeDocument/2006/relationships/hyperlink" Target="https://www.ame.org/target/articles/2010/creating-perpetual-enterprise-machine-learning-one-another-about-new-product" TargetMode="External"/><Relationship Id="rId132" Type="http://schemas.openxmlformats.org/officeDocument/2006/relationships/hyperlink" Target="https://www.ame.org/files/target/articles97Q4U1.pdf" TargetMode="External"/><Relationship Id="rId153" Type="http://schemas.openxmlformats.org/officeDocument/2006/relationships/hyperlink" Target="https://www.ame.org/files/target/articles99Q4A4.pdf" TargetMode="External"/><Relationship Id="rId174" Type="http://schemas.openxmlformats.org/officeDocument/2006/relationships/hyperlink" Target="https://www.ame.org/target/articles/2011/mity-lites-strategic-recipe-innovation-market-savvy-scalability" TargetMode="External"/><Relationship Id="rId179" Type="http://schemas.openxmlformats.org/officeDocument/2006/relationships/hyperlink" Target="https://www.ame.org/files/target/articles98Q2A1.pdf" TargetMode="External"/><Relationship Id="rId195" Type="http://schemas.openxmlformats.org/officeDocument/2006/relationships/hyperlink" Target="https://www.ame.org/files/target/articles99Q2A3.pdf" TargetMode="External"/><Relationship Id="rId190" Type="http://schemas.openxmlformats.org/officeDocument/2006/relationships/hyperlink" Target="https://www.ame.org/files/target/articles06-22-4-Standard_Work_TWI.pdf" TargetMode="External"/><Relationship Id="rId15" Type="http://schemas.openxmlformats.org/officeDocument/2006/relationships/hyperlink" Target="https://www.ame.org/target/articles/2018/making-lean-learning-fun-and-more-effective" TargetMode="External"/><Relationship Id="rId36" Type="http://schemas.openxmlformats.org/officeDocument/2006/relationships/hyperlink" Target="https://www.ame.org/target/articles/2011/achieve-bottom-line-benefits-through-environmental-savings" TargetMode="External"/><Relationship Id="rId57" Type="http://schemas.openxmlformats.org/officeDocument/2006/relationships/hyperlink" Target="https://www.ame.org/target/articles/2017/why-software-not-answer-time-full-delivery" TargetMode="External"/><Relationship Id="rId106" Type="http://schemas.openxmlformats.org/officeDocument/2006/relationships/hyperlink" Target="https://www.ame.org/target/articles/2011/lean-product-development-playworld-systems" TargetMode="External"/><Relationship Id="rId127" Type="http://schemas.openxmlformats.org/officeDocument/2006/relationships/hyperlink" Target="https://www.ame.org/target/articles/2010/supplier-performance-management-its-more-scorecards" TargetMode="External"/><Relationship Id="rId10" Type="http://schemas.openxmlformats.org/officeDocument/2006/relationships/hyperlink" Target="https://www.ame.org/target/articles/2014/evolving-enterprise-excellence" TargetMode="External"/><Relationship Id="rId31" Type="http://schemas.openxmlformats.org/officeDocument/2006/relationships/hyperlink" Target="https://www.ame.org/target/articles/2019/taking-safe-path-lean-success" TargetMode="External"/><Relationship Id="rId52" Type="http://schemas.openxmlformats.org/officeDocument/2006/relationships/hyperlink" Target="https://www.ame.org/target/articles/2018/2-case-studies-going-frictionless-reduce-waste" TargetMode="External"/><Relationship Id="rId73" Type="http://schemas.openxmlformats.org/officeDocument/2006/relationships/hyperlink" Target="https://www.ame.org/target/articles/2011/pull-systems-essential-lean-element-mercury-wire-and-ofs-sturbridge" TargetMode="External"/><Relationship Id="rId78" Type="http://schemas.openxmlformats.org/officeDocument/2006/relationships/hyperlink" Target="https://www.ame.org/target/articles/2017/some-things-should-be-obvious" TargetMode="External"/><Relationship Id="rId94" Type="http://schemas.openxmlformats.org/officeDocument/2006/relationships/hyperlink" Target="https://www.ame.org/target/articles/2010/eye-eye-customers-and-excellence-milwaukee-electric-tool-corporations-cellular" TargetMode="External"/><Relationship Id="rId99" Type="http://schemas.openxmlformats.org/officeDocument/2006/relationships/hyperlink" Target="https://www.ame.org/target/articles/2009/out-our-gray-boxes" TargetMode="External"/><Relationship Id="rId101" Type="http://schemas.openxmlformats.org/officeDocument/2006/relationships/hyperlink" Target="https://www.ame.org/target/articles/2010/have-you-looked-your-new-product-development-environment-lately" TargetMode="External"/><Relationship Id="rId122" Type="http://schemas.openxmlformats.org/officeDocument/2006/relationships/hyperlink" Target="https://www.ame.org/target/articles/2019/making-case-recognizing-9th-great-waste" TargetMode="External"/><Relationship Id="rId143" Type="http://schemas.openxmlformats.org/officeDocument/2006/relationships/hyperlink" Target="https://www.ame.org/files/target/articles99Q3A3.pdf" TargetMode="External"/><Relationship Id="rId148" Type="http://schemas.openxmlformats.org/officeDocument/2006/relationships/hyperlink" Target="https://www.ame.org/target/articles/2011/using-customer-feedback-improve-processes" TargetMode="External"/><Relationship Id="rId164" Type="http://schemas.openxmlformats.org/officeDocument/2006/relationships/hyperlink" Target="https://www.ame.org/files/target/articles98Q3A1.pdf" TargetMode="External"/><Relationship Id="rId169" Type="http://schemas.openxmlformats.org/officeDocument/2006/relationships/hyperlink" Target="https://www.ame.org/files/target/articles97Q2U1.pdf" TargetMode="External"/><Relationship Id="rId185" Type="http://schemas.openxmlformats.org/officeDocument/2006/relationships/hyperlink" Target="https://www.ame.org/files/target/articles01-17-1-Borg%20Warner.pdf" TargetMode="External"/><Relationship Id="rId4" Type="http://schemas.openxmlformats.org/officeDocument/2006/relationships/hyperlink" Target="https://www.ame.org/target/articles/2018/building-performance-driven-people-centered-leadership-system" TargetMode="External"/><Relationship Id="rId9" Type="http://schemas.openxmlformats.org/officeDocument/2006/relationships/hyperlink" Target="https://www.ame.org/target/articles/2016/winning-formula" TargetMode="External"/><Relationship Id="rId180" Type="http://schemas.openxmlformats.org/officeDocument/2006/relationships/hyperlink" Target="https://www.ame.org/target/articles/2015/lean-building-blocks-what-lean-management-system-and-what-are-elements" TargetMode="External"/><Relationship Id="rId26" Type="http://schemas.openxmlformats.org/officeDocument/2006/relationships/hyperlink" Target="https://www.ame.org/target/articles/2016/language-leadership" TargetMode="External"/><Relationship Id="rId47" Type="http://schemas.openxmlformats.org/officeDocument/2006/relationships/hyperlink" Target="https://www.ame.org/target/articles/2017/five-questions-understand-data-drives-business-performance" TargetMode="External"/><Relationship Id="rId68" Type="http://schemas.openxmlformats.org/officeDocument/2006/relationships/hyperlink" Target="https://www.ame.org/target/articles/2012/point-point-b" TargetMode="External"/><Relationship Id="rId89" Type="http://schemas.openxmlformats.org/officeDocument/2006/relationships/hyperlink" Target="https://www.ame.org/target/articles/2012/5s-visual-workplace-problems-identified-problems-solved" TargetMode="External"/><Relationship Id="rId112" Type="http://schemas.openxmlformats.org/officeDocument/2006/relationships/hyperlink" Target="https://www.ame.org/target/articles/2004/new-product-development-and-production-doing-it-better" TargetMode="External"/><Relationship Id="rId133" Type="http://schemas.openxmlformats.org/officeDocument/2006/relationships/hyperlink" Target="https://www.ame.org/files/target/articles09-25-1-Global_SC_Sourcing.pdf" TargetMode="External"/><Relationship Id="rId154" Type="http://schemas.openxmlformats.org/officeDocument/2006/relationships/hyperlink" Target="https://www.ame.org/target/articles/2013/lean-competitive-advantage" TargetMode="External"/><Relationship Id="rId175" Type="http://schemas.openxmlformats.org/officeDocument/2006/relationships/hyperlink" Target="https://www.ame.org/target/articles/2010/any-model-any-quantity-any-day-without-notice-lexmark-takes-laser-printer" TargetMode="External"/><Relationship Id="rId196" Type="http://schemas.openxmlformats.org/officeDocument/2006/relationships/printerSettings" Target="../printerSettings/printerSettings20.bin"/><Relationship Id="rId16" Type="http://schemas.openxmlformats.org/officeDocument/2006/relationships/hyperlink" Target="https://www.ame.org/target/articles/2010/fighting-fires-solving-problems-why-superman-so-last-century" TargetMode="External"/><Relationship Id="rId37" Type="http://schemas.openxmlformats.org/officeDocument/2006/relationships/hyperlink" Target="https://www.ame.org/target/articles/2008/green-golden-opportunity-you" TargetMode="External"/><Relationship Id="rId58" Type="http://schemas.openxmlformats.org/officeDocument/2006/relationships/hyperlink" Target="https://www.ame.org/target/articles/2010/logistics-toyota-way-how-service-parts-get-toyota-dealers" TargetMode="External"/><Relationship Id="rId79" Type="http://schemas.openxmlformats.org/officeDocument/2006/relationships/hyperlink" Target="https://www.ame.org/target/articles/2010/total-productive-maintenance-fixing-problems-fate-happens" TargetMode="External"/><Relationship Id="rId102" Type="http://schemas.openxmlformats.org/officeDocument/2006/relationships/hyperlink" Target="https://www.ame.org/target/articles/2012/rapid-redesign-squeeze-machine-through-3p" TargetMode="External"/><Relationship Id="rId123" Type="http://schemas.openxmlformats.org/officeDocument/2006/relationships/hyperlink" Target="https://www.ame.org/target/articles/2011/disc-makers-visual-management-cellular-office" TargetMode="External"/><Relationship Id="rId144" Type="http://schemas.openxmlformats.org/officeDocument/2006/relationships/hyperlink" Target="https://www.ame.org/target/articles/2016/legal-considerations-manufacturing-contracts" TargetMode="External"/><Relationship Id="rId90" Type="http://schemas.openxmlformats.org/officeDocument/2006/relationships/hyperlink" Target="https://www.ame.org/target/articles/2006/learn-and-apply-la-z-boy%E2%80%99s-5s-blitz" TargetMode="External"/><Relationship Id="rId165" Type="http://schemas.openxmlformats.org/officeDocument/2006/relationships/hyperlink" Target="https://www.ame.org/target/articles/2013/how-do-we-achieve-faster-time-market" TargetMode="External"/><Relationship Id="rId186" Type="http://schemas.openxmlformats.org/officeDocument/2006/relationships/hyperlink" Target="https://www.ame.org/target/articles/2011/new-thinking-logistics-strategic-planning" TargetMode="External"/><Relationship Id="rId27" Type="http://schemas.openxmlformats.org/officeDocument/2006/relationships/hyperlink" Target="https://www.ame.org/target/articles/2016/supportive-foundation-lean-excellence" TargetMode="External"/><Relationship Id="rId48" Type="http://schemas.openxmlformats.org/officeDocument/2006/relationships/hyperlink" Target="https://www.ame.org/target/articles/2018/how-manufacturers-are-leveraging-new-digital-technologies" TargetMode="External"/><Relationship Id="rId69" Type="http://schemas.openxmlformats.org/officeDocument/2006/relationships/hyperlink" Target="https://www.ame.org/target/articles/2008/making-lean-work-job-shop" TargetMode="External"/><Relationship Id="rId113" Type="http://schemas.openxmlformats.org/officeDocument/2006/relationships/hyperlink" Target="https://www.ame.org/target/articles/1995/astecs-shuttle-buggy-paves-way-case-study-new-product-development" TargetMode="External"/><Relationship Id="rId134" Type="http://schemas.openxmlformats.org/officeDocument/2006/relationships/hyperlink" Target="https://www.ame.org/files/target/articles99Q2U2.pdf" TargetMode="External"/><Relationship Id="rId80" Type="http://schemas.openxmlformats.org/officeDocument/2006/relationships/hyperlink" Target="https://www.ame.org/target/articles/2010/culture-total-productive-maintenance-ta-tennessee-eastman" TargetMode="External"/><Relationship Id="rId155" Type="http://schemas.openxmlformats.org/officeDocument/2006/relationships/hyperlink" Target="https://www.ame.org/files/target/articles08-24-3-Electri-Cable_Rapid.pdf" TargetMode="External"/><Relationship Id="rId176" Type="http://schemas.openxmlformats.org/officeDocument/2006/relationships/hyperlink" Target="https://www.ame.org/files/target/articles09-25-1-Dow_Lean_in_Process.pdf" TargetMode="External"/><Relationship Id="rId197" Type="http://schemas.openxmlformats.org/officeDocument/2006/relationships/drawing" Target="../drawings/drawing28.xml"/><Relationship Id="rId17" Type="http://schemas.openxmlformats.org/officeDocument/2006/relationships/hyperlink" Target="https://www.ame.org/target/articles/2019/houston-we-have-type-1-problem" TargetMode="External"/><Relationship Id="rId38" Type="http://schemas.openxmlformats.org/officeDocument/2006/relationships/hyperlink" Target="https://www.ame.org/target/articles/2009/looking-forward" TargetMode="External"/><Relationship Id="rId59" Type="http://schemas.openxmlformats.org/officeDocument/2006/relationships/hyperlink" Target="https://www.ame.org/target/articles/1987/quality-function-deployment-taking-quality-upstream" TargetMode="External"/><Relationship Id="rId103" Type="http://schemas.openxmlformats.org/officeDocument/2006/relationships/hyperlink" Target="https://www.ame.org/target/articles/2010/competitive-advantage-through-innovation-time-market" TargetMode="External"/><Relationship Id="rId124" Type="http://schemas.openxmlformats.org/officeDocument/2006/relationships/hyperlink" Target="https://www.ame.org/files/target/articleshow_lean_ready_are_you.pdf" TargetMode="External"/><Relationship Id="rId70" Type="http://schemas.openxmlformats.org/officeDocument/2006/relationships/hyperlink" Target="https://www.ame.org/target/articles/2014/designing-outside" TargetMode="External"/><Relationship Id="rId91" Type="http://schemas.openxmlformats.org/officeDocument/2006/relationships/hyperlink" Target="https://www.ame.org/target/articles/2010/wipe-out-waste-using-5s-strategies-federal-mogul-frankfort" TargetMode="External"/><Relationship Id="rId145" Type="http://schemas.openxmlformats.org/officeDocument/2006/relationships/hyperlink" Target="https://www.ame.org/target/articles/2017/building-blocks-success" TargetMode="External"/><Relationship Id="rId166" Type="http://schemas.openxmlformats.org/officeDocument/2006/relationships/hyperlink" Target="https://www.ame.org/files/target/articles97Q3U1.pdf" TargetMode="External"/><Relationship Id="rId187" Type="http://schemas.openxmlformats.org/officeDocument/2006/relationships/hyperlink" Target="https://www.ame.org/files/target/articles00Q1A5.pdf" TargetMode="External"/><Relationship Id="rId1" Type="http://schemas.openxmlformats.org/officeDocument/2006/relationships/hyperlink" Target="https://www.ame.org/files/target/articles97Q3A3.pdf" TargetMode="External"/><Relationship Id="rId28" Type="http://schemas.openxmlformats.org/officeDocument/2006/relationships/hyperlink" Target="https://www.ame.org/target/articles/2018/creating-high-performing-culture-people-centric-leadership" TargetMode="External"/><Relationship Id="rId49" Type="http://schemas.openxmlformats.org/officeDocument/2006/relationships/hyperlink" Target="https://www.ame.org/target/articles/2013/looking-manufacturing-crystal-ball" TargetMode="External"/><Relationship Id="rId114" Type="http://schemas.openxmlformats.org/officeDocument/2006/relationships/hyperlink" Target="https://www.ame.org/target/articles/2017/scrums-potential-rapid-lean-product-development" TargetMode="External"/><Relationship Id="rId60" Type="http://schemas.openxmlformats.org/officeDocument/2006/relationships/hyperlink" Target="https://www.ame.org/target/articles/2010/quality-measures-support-cycle-time-concept-and-insure-business-process" TargetMode="External"/><Relationship Id="rId81" Type="http://schemas.openxmlformats.org/officeDocument/2006/relationships/hyperlink" Target="https://www.ame.org/target/articles/2017/maintenance-prevention" TargetMode="External"/><Relationship Id="rId135" Type="http://schemas.openxmlformats.org/officeDocument/2006/relationships/hyperlink" Target="https://www.ame.org/files/target/articles99Q2A3.pdf" TargetMode="External"/><Relationship Id="rId156" Type="http://schemas.openxmlformats.org/officeDocument/2006/relationships/hyperlink" Target="https://www.ame.org/files/target/articles10-26-01Sharing_Excellence_Ongoing_Improvements.pdf" TargetMode="External"/><Relationship Id="rId177" Type="http://schemas.openxmlformats.org/officeDocument/2006/relationships/hyperlink" Target="https://www.ame.org/files/target/articles09-25-03Administrative_Lean_Moves.pdf" TargetMode="External"/><Relationship Id="rId18" Type="http://schemas.openxmlformats.org/officeDocument/2006/relationships/hyperlink" Target="https://www.ame.org/target/articles/2018/what-i-learned-during-my-problem-solving-journey" TargetMode="External"/><Relationship Id="rId39" Type="http://schemas.openxmlformats.org/officeDocument/2006/relationships/hyperlink" Target="https://www.ame.org/target/articles/2015/benchmarking-tips-and-process" TargetMode="External"/><Relationship Id="rId50" Type="http://schemas.openxmlformats.org/officeDocument/2006/relationships/hyperlink" Target="https://www.ame.org/target/articles/2017/new-technology-manage-supply-chain-risk" TargetMode="External"/><Relationship Id="rId104" Type="http://schemas.openxmlformats.org/officeDocument/2006/relationships/hyperlink" Target="https://www.ame.org/target/articles/2010/communications-and-cultural-change-lean-progress-medrad-inc-heilman-center" TargetMode="External"/><Relationship Id="rId125" Type="http://schemas.openxmlformats.org/officeDocument/2006/relationships/hyperlink" Target="https://www.ame.org/files/target/articles09-25-03Administrative_Lean_Moves.pdf" TargetMode="External"/><Relationship Id="rId146" Type="http://schemas.openxmlformats.org/officeDocument/2006/relationships/hyperlink" Target="https://www.ame.org/target/articles/2014/iec-electronics-corporation-outstanding-service-quality-set-company-apart" TargetMode="External"/><Relationship Id="rId167" Type="http://schemas.openxmlformats.org/officeDocument/2006/relationships/hyperlink" Target="https://www.ame.org/files/target/articlesLean%20Measures%202-09.pdf" TargetMode="External"/><Relationship Id="rId188" Type="http://schemas.openxmlformats.org/officeDocument/2006/relationships/hyperlink" Target="https://www.ame.org/target/articles/2017/benefits-digitizing-your-lean-project-management"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isixsigma.com/st/data/" TargetMode="External"/><Relationship Id="rId1" Type="http://schemas.openxmlformats.org/officeDocument/2006/relationships/hyperlink" Target="http://www.isixsigma.com/st/data/" TargetMode="External"/><Relationship Id="rId4" Type="http://schemas.openxmlformats.org/officeDocument/2006/relationships/drawing" Target="../drawings/drawing34.xml"/></Relationships>
</file>

<file path=xl/worksheets/_rels/sheet4.xml.rels><?xml version="1.0" encoding="UTF-8" standalone="yes"?>
<Relationships xmlns="http://schemas.openxmlformats.org/package/2006/relationships"><Relationship Id="rId8" Type="http://schemas.openxmlformats.org/officeDocument/2006/relationships/hyperlink" Target="http://www.ame.org/excellence-awards" TargetMode="External"/><Relationship Id="rId3" Type="http://schemas.openxmlformats.org/officeDocument/2006/relationships/hyperlink" Target="http://www.ame.org/excellence-awards" TargetMode="External"/><Relationship Id="rId7" Type="http://schemas.openxmlformats.org/officeDocument/2006/relationships/hyperlink" Target="http://www.ame.org/excellence-awards" TargetMode="External"/><Relationship Id="rId2" Type="http://schemas.openxmlformats.org/officeDocument/2006/relationships/hyperlink" Target="http://www.ame.org/excellence-awards." TargetMode="External"/><Relationship Id="rId1" Type="http://schemas.openxmlformats.org/officeDocument/2006/relationships/printerSettings" Target="../printerSettings/printerSettings5.bin"/><Relationship Id="rId6" Type="http://schemas.openxmlformats.org/officeDocument/2006/relationships/hyperlink" Target="http://www.ame.org/excellence-awards" TargetMode="External"/><Relationship Id="rId11" Type="http://schemas.openxmlformats.org/officeDocument/2006/relationships/vmlDrawing" Target="../drawings/vmlDrawing1.vml"/><Relationship Id="rId5" Type="http://schemas.openxmlformats.org/officeDocument/2006/relationships/hyperlink" Target="http://www.ame.org/excellence-awards" TargetMode="External"/><Relationship Id="rId10" Type="http://schemas.openxmlformats.org/officeDocument/2006/relationships/drawing" Target="../drawings/drawing4.xml"/><Relationship Id="rId4" Type="http://schemas.openxmlformats.org/officeDocument/2006/relationships/hyperlink" Target="http://www.ame.org/excellence-awards" TargetMode="External"/><Relationship Id="rId9"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ame.org/target/articles/2016/book-lean-production-competitive-advantage" TargetMode="External"/><Relationship Id="rId13" Type="http://schemas.openxmlformats.org/officeDocument/2006/relationships/hyperlink" Target="https://www.ame.org/target/articles/2015/book-lean-transformation-everybody-everyday" TargetMode="External"/><Relationship Id="rId18" Type="http://schemas.openxmlformats.org/officeDocument/2006/relationships/hyperlink" Target="https://www.ame.org/target/articles/2016/book-complete-lean-enterprise" TargetMode="External"/><Relationship Id="rId26" Type="http://schemas.openxmlformats.org/officeDocument/2006/relationships/hyperlink" Target="https://www.ame.org/target/articles/2014/top-picks-toyota-way-lean-leadership-achieving-and-sustaining-excellence" TargetMode="External"/><Relationship Id="rId3" Type="http://schemas.openxmlformats.org/officeDocument/2006/relationships/hyperlink" Target="https://www.ame.org/target/articles/2019/book-flow-manufacturing-what-went-right-what-went-wrong" TargetMode="External"/><Relationship Id="rId21" Type="http://schemas.openxmlformats.org/officeDocument/2006/relationships/hyperlink" Target="https://www.ame.org/target/articles/2008/book-review-take-me-your-followers" TargetMode="External"/><Relationship Id="rId7" Type="http://schemas.openxmlformats.org/officeDocument/2006/relationships/hyperlink" Target="https://www.ame.org/target/articles/2018/book-anatomy-lean-leader" TargetMode="External"/><Relationship Id="rId12" Type="http://schemas.openxmlformats.org/officeDocument/2006/relationships/hyperlink" Target="https://www.ame.org/target/articles/2017/book-%E2%80%9Cfaster-better-cheaper%E2%80%9D-history-manufacturing" TargetMode="External"/><Relationship Id="rId17" Type="http://schemas.openxmlformats.org/officeDocument/2006/relationships/hyperlink" Target="https://www.ame.org/target/articles/2017/book-lean-strategy" TargetMode="External"/><Relationship Id="rId25" Type="http://schemas.openxmlformats.org/officeDocument/2006/relationships/hyperlink" Target="https://www.ame.org/target/articles/2013/top-picks-product-wheel-handbook" TargetMode="External"/><Relationship Id="rId2" Type="http://schemas.openxmlformats.org/officeDocument/2006/relationships/hyperlink" Target="https://www.ame.org/target/articles/2019/book-essence-lean" TargetMode="External"/><Relationship Id="rId16" Type="http://schemas.openxmlformats.org/officeDocument/2006/relationships/hyperlink" Target="https://www.ame.org/target/articles/2015/book-lean-cfo-architect-lean-management-system" TargetMode="External"/><Relationship Id="rId20" Type="http://schemas.openxmlformats.org/officeDocument/2006/relationships/hyperlink" Target="https://www.ame.org/target/articles/2009/book-review-chasing-rabbit" TargetMode="External"/><Relationship Id="rId29" Type="http://schemas.openxmlformats.org/officeDocument/2006/relationships/printerSettings" Target="../printerSettings/printerSettings11.bin"/><Relationship Id="rId1" Type="http://schemas.openxmlformats.org/officeDocument/2006/relationships/hyperlink" Target="https://www.ame.org/target/articles/2019/book-mastering-lean-product-development" TargetMode="External"/><Relationship Id="rId6" Type="http://schemas.openxmlformats.org/officeDocument/2006/relationships/hyperlink" Target="https://www.ame.org/target/articles/2017/book-lean-turnaround-action-guide" TargetMode="External"/><Relationship Id="rId11" Type="http://schemas.openxmlformats.org/officeDocument/2006/relationships/hyperlink" Target="https://www.ame.org/target/articles/2018/book-lean-ceo-0" TargetMode="External"/><Relationship Id="rId24" Type="http://schemas.openxmlformats.org/officeDocument/2006/relationships/hyperlink" Target="https://www.ame.org/target/articles/2012/top-picks-lean-turnaround-how-business-leaders-use-lean-principles-create-value" TargetMode="External"/><Relationship Id="rId5" Type="http://schemas.openxmlformats.org/officeDocument/2006/relationships/hyperlink" Target="https://www.ame.org/target/articles/2017/book-lead-respect-novel-lean-practice" TargetMode="External"/><Relationship Id="rId15" Type="http://schemas.openxmlformats.org/officeDocument/2006/relationships/hyperlink" Target="https://www.ame.org/target/articles/2015/book-lean-long-term" TargetMode="External"/><Relationship Id="rId23" Type="http://schemas.openxmlformats.org/officeDocument/2006/relationships/hyperlink" Target="https://www.ame.org/target/articles/2008/book-review-xerox-best-practices-organizational-development" TargetMode="External"/><Relationship Id="rId28" Type="http://schemas.openxmlformats.org/officeDocument/2006/relationships/hyperlink" Target="https://www.ame.org/target/articles/2011/top-picks-wise-energy-resource-choices" TargetMode="External"/><Relationship Id="rId10" Type="http://schemas.openxmlformats.org/officeDocument/2006/relationships/hyperlink" Target="https://www.ame.org/target/articles/2016/book-value-stream-mapping-process-industries" TargetMode="External"/><Relationship Id="rId19" Type="http://schemas.openxmlformats.org/officeDocument/2006/relationships/hyperlink" Target="https://www.ame.org/target/articles/2008/book-review-understanding-a3-thinking-critical-component-toyota%E2%80%99s-pdcs" TargetMode="External"/><Relationship Id="rId4" Type="http://schemas.openxmlformats.org/officeDocument/2006/relationships/hyperlink" Target="https://www.ame.org/target/articles/2018/book-how-do-gemba-walk" TargetMode="External"/><Relationship Id="rId9" Type="http://schemas.openxmlformats.org/officeDocument/2006/relationships/hyperlink" Target="https://www.ame.org/target/articles/2016/book-smart-simple-designreloaded-variety-effectiveness-and-cost-complexity" TargetMode="External"/><Relationship Id="rId14" Type="http://schemas.openxmlformats.org/officeDocument/2006/relationships/hyperlink" Target="https://www.ame.org/target/articles/2018/book-operational-excellence-your-office" TargetMode="External"/><Relationship Id="rId22" Type="http://schemas.openxmlformats.org/officeDocument/2006/relationships/hyperlink" Target="https://www.ame.org/target/articles/2008/book-review-knowledge-transfer-do-it-right-fast" TargetMode="External"/><Relationship Id="rId27" Type="http://schemas.openxmlformats.org/officeDocument/2006/relationships/hyperlink" Target="https://www.ame.org/target/articles/2015/lean-safety-gemba-walks" TargetMode="External"/><Relationship Id="rId30"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F0E90-987D-4856-8C99-8E9C2CD949CC}">
  <sheetPr codeName="Sheet1">
    <tabColor theme="5"/>
    <pageSetUpPr fitToPage="1"/>
  </sheetPr>
  <dimension ref="A1:BR133"/>
  <sheetViews>
    <sheetView showGridLines="0" showRowColHeaders="0" zoomScale="33" zoomScaleNormal="40" zoomScalePageLayoutView="25" workbookViewId="0">
      <selection activeCell="B29" sqref="B29"/>
    </sheetView>
  </sheetViews>
  <sheetFormatPr baseColWidth="10" defaultColWidth="9.1640625" defaultRowHeight="15"/>
  <cols>
    <col min="1" max="43" width="9.1640625" style="19"/>
    <col min="44" max="44" width="20.6640625" style="19" customWidth="1"/>
    <col min="45" max="16384" width="9.1640625" style="19"/>
  </cols>
  <sheetData>
    <row r="1" spans="1:54" ht="67.5" customHeight="1" thickBot="1">
      <c r="A1" s="560" t="s">
        <v>985</v>
      </c>
      <c r="B1" s="561"/>
      <c r="C1" s="561"/>
      <c r="D1" s="561"/>
      <c r="E1" s="561"/>
      <c r="F1" s="561"/>
      <c r="G1" s="561"/>
      <c r="H1" s="561"/>
      <c r="I1" s="561"/>
      <c r="J1" s="561"/>
      <c r="K1" s="561"/>
      <c r="L1" s="561"/>
      <c r="M1" s="561"/>
      <c r="N1" s="561"/>
      <c r="O1" s="561"/>
      <c r="P1" s="561"/>
      <c r="Q1" s="561"/>
      <c r="R1" s="561"/>
      <c r="S1" s="561"/>
      <c r="T1" s="561"/>
      <c r="U1" s="561"/>
      <c r="V1" s="561"/>
      <c r="W1" s="561"/>
      <c r="X1" s="561"/>
      <c r="Y1" s="561"/>
      <c r="Z1" s="561"/>
      <c r="AA1" s="561"/>
      <c r="AB1" s="561"/>
      <c r="AC1" s="561"/>
      <c r="AD1" s="561"/>
      <c r="AE1" s="561"/>
      <c r="AF1" s="561"/>
      <c r="AG1" s="561"/>
      <c r="AH1" s="561"/>
      <c r="AI1" s="561"/>
      <c r="AJ1" s="561"/>
      <c r="AK1" s="561"/>
      <c r="AL1" s="561"/>
      <c r="AM1" s="561"/>
      <c r="AN1" s="561"/>
      <c r="AO1" s="561"/>
      <c r="AP1" s="561"/>
      <c r="AQ1" s="561"/>
      <c r="AR1" s="562"/>
    </row>
    <row r="2" spans="1:54">
      <c r="A2" s="266"/>
      <c r="AR2" s="267"/>
    </row>
    <row r="3" spans="1:54">
      <c r="A3" s="266"/>
      <c r="AR3" s="267"/>
    </row>
    <row r="4" spans="1:54">
      <c r="A4" s="266"/>
      <c r="AR4" s="267"/>
    </row>
    <row r="5" spans="1:54" ht="15" customHeight="1">
      <c r="A5" s="266"/>
      <c r="AR5" s="267"/>
    </row>
    <row r="6" spans="1:54" ht="15" customHeight="1">
      <c r="A6" s="266"/>
      <c r="AR6" s="267"/>
    </row>
    <row r="7" spans="1:54" ht="15" customHeight="1">
      <c r="A7" s="266"/>
      <c r="AR7" s="267"/>
      <c r="BB7"/>
    </row>
    <row r="8" spans="1:54" ht="15" customHeight="1">
      <c r="A8" s="266"/>
      <c r="AR8" s="267"/>
    </row>
    <row r="9" spans="1:54">
      <c r="A9" s="266"/>
      <c r="AR9" s="267"/>
    </row>
    <row r="10" spans="1:54">
      <c r="A10" s="266"/>
      <c r="AR10" s="267"/>
    </row>
    <row r="11" spans="1:54" ht="15" customHeight="1">
      <c r="A11" s="266"/>
      <c r="AR11" s="267"/>
    </row>
    <row r="12" spans="1:54" ht="15" customHeight="1">
      <c r="A12" s="266"/>
      <c r="R12"/>
      <c r="W12" s="3"/>
      <c r="AR12" s="267"/>
    </row>
    <row r="13" spans="1:54" ht="15" customHeight="1">
      <c r="A13" s="266"/>
      <c r="AR13" s="267"/>
      <c r="AY13"/>
    </row>
    <row r="14" spans="1:54" ht="15" customHeight="1">
      <c r="A14" s="266"/>
      <c r="AR14" s="267"/>
    </row>
    <row r="15" spans="1:54">
      <c r="A15" s="266"/>
      <c r="AR15" s="267"/>
    </row>
    <row r="16" spans="1:54">
      <c r="A16" s="266"/>
      <c r="P16"/>
      <c r="AR16" s="267"/>
    </row>
    <row r="17" spans="1:57">
      <c r="A17" s="266"/>
      <c r="AR17" s="267"/>
    </row>
    <row r="18" spans="1:57">
      <c r="A18" s="266"/>
      <c r="N18"/>
      <c r="X18"/>
      <c r="AR18" s="267"/>
      <c r="AV18"/>
    </row>
    <row r="19" spans="1:57">
      <c r="A19" s="266"/>
      <c r="Y19" s="268"/>
      <c r="AR19" s="267"/>
    </row>
    <row r="20" spans="1:57">
      <c r="A20" s="266"/>
      <c r="AR20" s="267"/>
      <c r="BE20"/>
    </row>
    <row r="21" spans="1:57">
      <c r="A21" s="266"/>
      <c r="AR21" s="267"/>
    </row>
    <row r="22" spans="1:57">
      <c r="A22" s="266"/>
      <c r="AR22" s="267"/>
    </row>
    <row r="23" spans="1:57">
      <c r="A23" s="266"/>
      <c r="N23"/>
      <c r="AR23" s="267"/>
    </row>
    <row r="24" spans="1:57">
      <c r="A24" s="266"/>
      <c r="AR24" s="267"/>
    </row>
    <row r="25" spans="1:57">
      <c r="A25" s="266"/>
      <c r="AR25" s="267"/>
    </row>
    <row r="26" spans="1:57">
      <c r="A26" s="266"/>
      <c r="AR26" s="267"/>
    </row>
    <row r="27" spans="1:57">
      <c r="A27" s="266"/>
      <c r="X27"/>
      <c r="AR27" s="267"/>
    </row>
    <row r="28" spans="1:57">
      <c r="A28" s="266"/>
      <c r="AR28" s="267"/>
      <c r="AW28" s="269"/>
    </row>
    <row r="29" spans="1:57">
      <c r="A29" s="266"/>
      <c r="Y29"/>
      <c r="AR29" s="267"/>
    </row>
    <row r="30" spans="1:57">
      <c r="A30" s="266"/>
      <c r="AG30"/>
      <c r="AR30" s="267"/>
    </row>
    <row r="31" spans="1:57">
      <c r="A31" s="266"/>
      <c r="AR31" s="267"/>
    </row>
    <row r="32" spans="1:57">
      <c r="A32" s="266"/>
      <c r="AR32" s="267"/>
    </row>
    <row r="33" spans="1:46">
      <c r="A33" s="266"/>
      <c r="AR33" s="267"/>
    </row>
    <row r="34" spans="1:46">
      <c r="A34" s="266"/>
      <c r="AR34" s="267"/>
    </row>
    <row r="35" spans="1:46">
      <c r="A35" s="266"/>
      <c r="P35" s="269" t="s">
        <v>572</v>
      </c>
      <c r="AR35" s="267"/>
    </row>
    <row r="36" spans="1:46" ht="16" thickBot="1">
      <c r="A36" s="266"/>
      <c r="AR36" s="267"/>
    </row>
    <row r="37" spans="1:46" ht="63" thickBot="1">
      <c r="A37" s="563" t="s">
        <v>573</v>
      </c>
      <c r="B37" s="564"/>
      <c r="C37" s="564"/>
      <c r="D37" s="564"/>
      <c r="E37" s="564"/>
      <c r="F37" s="564"/>
      <c r="G37" s="564"/>
      <c r="H37" s="564"/>
      <c r="I37" s="564"/>
      <c r="J37" s="564"/>
      <c r="K37" s="564"/>
      <c r="L37" s="564"/>
      <c r="M37" s="564"/>
      <c r="N37" s="564"/>
      <c r="O37" s="564"/>
      <c r="P37" s="564"/>
      <c r="Q37" s="564"/>
      <c r="R37" s="564"/>
      <c r="S37" s="564"/>
      <c r="T37" s="564"/>
      <c r="U37" s="564"/>
      <c r="V37" s="564"/>
      <c r="W37" s="564"/>
      <c r="X37" s="564"/>
      <c r="Y37" s="564"/>
      <c r="Z37" s="564"/>
      <c r="AA37" s="564"/>
      <c r="AB37" s="564"/>
      <c r="AC37" s="564"/>
      <c r="AD37" s="564"/>
      <c r="AE37" s="564"/>
      <c r="AF37" s="564"/>
      <c r="AG37" s="564"/>
      <c r="AH37" s="564"/>
      <c r="AI37" s="564"/>
      <c r="AJ37" s="564"/>
      <c r="AK37" s="564"/>
      <c r="AL37" s="564"/>
      <c r="AM37" s="564"/>
      <c r="AN37" s="564"/>
      <c r="AO37" s="564"/>
      <c r="AP37" s="564"/>
      <c r="AQ37" s="564"/>
      <c r="AR37" s="565"/>
    </row>
    <row r="38" spans="1:46">
      <c r="A38" s="266"/>
      <c r="AR38" s="267"/>
    </row>
    <row r="39" spans="1:46">
      <c r="A39" s="266"/>
      <c r="AR39" s="267"/>
    </row>
    <row r="40" spans="1:46">
      <c r="A40" s="266"/>
      <c r="AR40" s="267"/>
    </row>
    <row r="41" spans="1:46">
      <c r="A41" s="266"/>
      <c r="AE41"/>
      <c r="AR41" s="267"/>
    </row>
    <row r="42" spans="1:46">
      <c r="A42" s="266"/>
      <c r="AR42" s="267"/>
    </row>
    <row r="43" spans="1:46">
      <c r="A43" s="266"/>
      <c r="AR43" s="267"/>
    </row>
    <row r="44" spans="1:46">
      <c r="A44" s="266"/>
      <c r="AR44" s="267"/>
    </row>
    <row r="45" spans="1:46">
      <c r="A45" s="266"/>
      <c r="AR45" s="267"/>
    </row>
    <row r="46" spans="1:46">
      <c r="A46" s="266"/>
      <c r="N46"/>
      <c r="AI46"/>
      <c r="AR46" s="267"/>
    </row>
    <row r="47" spans="1:46">
      <c r="A47" s="266"/>
      <c r="AR47" s="267"/>
    </row>
    <row r="48" spans="1:46">
      <c r="A48" s="266"/>
      <c r="AR48" s="267"/>
      <c r="AT48"/>
    </row>
    <row r="49" spans="1:44">
      <c r="A49" s="266"/>
      <c r="AR49" s="267"/>
    </row>
    <row r="50" spans="1:44">
      <c r="A50" s="266"/>
      <c r="AR50" s="267"/>
    </row>
    <row r="51" spans="1:44">
      <c r="A51" s="266"/>
      <c r="AR51" s="267"/>
    </row>
    <row r="52" spans="1:44">
      <c r="A52" s="266"/>
      <c r="L52"/>
      <c r="AR52" s="267"/>
    </row>
    <row r="53" spans="1:44">
      <c r="A53" s="266"/>
      <c r="AR53" s="267"/>
    </row>
    <row r="54" spans="1:44">
      <c r="A54" s="266"/>
      <c r="AR54" s="267"/>
    </row>
    <row r="55" spans="1:44">
      <c r="A55" s="266"/>
      <c r="F55"/>
      <c r="AR55" s="267"/>
    </row>
    <row r="56" spans="1:44">
      <c r="A56" s="266"/>
      <c r="AR56" s="267"/>
    </row>
    <row r="57" spans="1:44">
      <c r="A57" s="266"/>
      <c r="AR57" s="267"/>
    </row>
    <row r="58" spans="1:44">
      <c r="A58" s="266"/>
      <c r="AR58" s="267"/>
    </row>
    <row r="59" spans="1:44">
      <c r="A59" s="266"/>
      <c r="AJ59"/>
      <c r="AR59" s="267"/>
    </row>
    <row r="60" spans="1:44">
      <c r="A60" s="266"/>
      <c r="AR60" s="267"/>
    </row>
    <row r="61" spans="1:44">
      <c r="A61" s="266"/>
      <c r="AR61" s="267"/>
    </row>
    <row r="62" spans="1:44">
      <c r="A62" s="266"/>
      <c r="AR62" s="267"/>
    </row>
    <row r="63" spans="1:44">
      <c r="A63" s="266"/>
      <c r="AR63" s="267"/>
    </row>
    <row r="64" spans="1:44">
      <c r="A64" s="266"/>
      <c r="AR64" s="267"/>
    </row>
    <row r="65" spans="1:44">
      <c r="A65" s="266"/>
      <c r="AR65" s="267"/>
    </row>
    <row r="66" spans="1:44">
      <c r="A66" s="266"/>
      <c r="AR66" s="267"/>
    </row>
    <row r="67" spans="1:44">
      <c r="A67" s="266"/>
      <c r="AR67" s="267"/>
    </row>
    <row r="68" spans="1:44">
      <c r="A68" s="266"/>
      <c r="AR68" s="267"/>
    </row>
    <row r="69" spans="1:44">
      <c r="A69" s="266"/>
      <c r="AR69" s="267"/>
    </row>
    <row r="70" spans="1:44">
      <c r="A70" s="266"/>
      <c r="AR70" s="267"/>
    </row>
    <row r="71" spans="1:44">
      <c r="A71" s="266"/>
      <c r="AR71" s="267"/>
    </row>
    <row r="72" spans="1:44">
      <c r="A72" s="266"/>
      <c r="AR72" s="267"/>
    </row>
    <row r="73" spans="1:44">
      <c r="A73" s="266"/>
      <c r="AA73"/>
      <c r="AR73" s="267"/>
    </row>
    <row r="74" spans="1:44">
      <c r="A74" s="266"/>
      <c r="AR74" s="267"/>
    </row>
    <row r="75" spans="1:44">
      <c r="A75" s="266"/>
      <c r="AR75" s="267"/>
    </row>
    <row r="76" spans="1:44">
      <c r="A76" s="266"/>
      <c r="W76"/>
      <c r="Z76"/>
      <c r="AR76" s="267"/>
    </row>
    <row r="77" spans="1:44">
      <c r="A77" s="266"/>
      <c r="AR77" s="267"/>
    </row>
    <row r="78" spans="1:44">
      <c r="A78" s="266"/>
      <c r="AR78" s="267"/>
    </row>
    <row r="79" spans="1:44">
      <c r="A79" s="266"/>
      <c r="AR79" s="267"/>
    </row>
    <row r="80" spans="1:44">
      <c r="A80" s="266"/>
      <c r="AB80"/>
      <c r="AR80" s="267"/>
    </row>
    <row r="81" spans="1:70">
      <c r="A81" s="266"/>
      <c r="AR81" s="267"/>
      <c r="BR81"/>
    </row>
    <row r="82" spans="1:70">
      <c r="A82" s="266"/>
      <c r="X82"/>
      <c r="AR82" s="267"/>
    </row>
    <row r="83" spans="1:70">
      <c r="A83" s="266"/>
      <c r="AR83" s="267"/>
    </row>
    <row r="84" spans="1:70">
      <c r="A84" s="266"/>
      <c r="AR84" s="267"/>
      <c r="AW84"/>
    </row>
    <row r="85" spans="1:70">
      <c r="A85" s="266"/>
      <c r="AR85" s="267"/>
    </row>
    <row r="86" spans="1:70">
      <c r="A86" s="266"/>
      <c r="AR86" s="267"/>
    </row>
    <row r="87" spans="1:70">
      <c r="A87" s="266"/>
      <c r="AR87" s="267"/>
      <c r="AW87"/>
    </row>
    <row r="88" spans="1:70">
      <c r="A88" s="266"/>
      <c r="W88"/>
      <c r="AR88" s="267"/>
    </row>
    <row r="89" spans="1:70">
      <c r="A89" s="266"/>
      <c r="AB89"/>
      <c r="AR89" s="267"/>
      <c r="AW89"/>
    </row>
    <row r="90" spans="1:70">
      <c r="A90" s="266"/>
      <c r="AR90" s="267"/>
    </row>
    <row r="91" spans="1:70">
      <c r="A91" s="266"/>
      <c r="AR91" s="267"/>
      <c r="BJ91"/>
    </row>
    <row r="92" spans="1:70">
      <c r="A92" s="266"/>
      <c r="AR92" s="267"/>
    </row>
    <row r="93" spans="1:70">
      <c r="A93" s="266"/>
      <c r="AR93" s="267"/>
    </row>
    <row r="94" spans="1:70">
      <c r="A94" s="266"/>
      <c r="AR94" s="267"/>
    </row>
    <row r="95" spans="1:70">
      <c r="A95" s="266"/>
      <c r="AR95" s="267"/>
    </row>
    <row r="96" spans="1:70">
      <c r="A96" s="266"/>
      <c r="AR96" s="267"/>
    </row>
    <row r="97" spans="1:48">
      <c r="A97" s="266"/>
      <c r="AR97" s="267"/>
      <c r="AT97"/>
    </row>
    <row r="98" spans="1:48">
      <c r="A98" s="266"/>
      <c r="AR98" s="267"/>
      <c r="AV98"/>
    </row>
    <row r="99" spans="1:48" ht="23.25" customHeight="1">
      <c r="A99" s="266"/>
      <c r="AR99" s="267"/>
      <c r="AV99"/>
    </row>
    <row r="100" spans="1:48" ht="23.25" customHeight="1">
      <c r="A100" s="266"/>
      <c r="AR100" s="267"/>
      <c r="AV100"/>
    </row>
    <row r="101" spans="1:48" ht="23.25" customHeight="1">
      <c r="A101" s="266"/>
      <c r="AR101" s="267"/>
      <c r="AV101"/>
    </row>
    <row r="102" spans="1:48" ht="23.25" customHeight="1">
      <c r="A102" s="266"/>
      <c r="AD102"/>
      <c r="AR102" s="267"/>
      <c r="AV102"/>
    </row>
    <row r="103" spans="1:48" ht="23.25" customHeight="1">
      <c r="A103" s="266"/>
      <c r="AR103" s="267"/>
      <c r="AV103"/>
    </row>
    <row r="104" spans="1:48" ht="23.25" customHeight="1">
      <c r="A104" s="266"/>
      <c r="AB104"/>
      <c r="AR104" s="267"/>
      <c r="AV104"/>
    </row>
    <row r="105" spans="1:48">
      <c r="A105" s="266"/>
      <c r="AR105" s="267"/>
      <c r="AV105"/>
    </row>
    <row r="106" spans="1:48">
      <c r="A106" s="266"/>
      <c r="AR106" s="267"/>
      <c r="AV106"/>
    </row>
    <row r="107" spans="1:48">
      <c r="A107" s="266"/>
      <c r="AR107" s="267"/>
      <c r="AV107"/>
    </row>
    <row r="108" spans="1:48" ht="16" thickBot="1">
      <c r="A108" s="266"/>
      <c r="AR108" s="267"/>
      <c r="AV108"/>
    </row>
    <row r="109" spans="1:48" ht="63" thickBot="1">
      <c r="A109" s="566"/>
      <c r="B109" s="567"/>
      <c r="C109" s="567"/>
      <c r="D109" s="567"/>
      <c r="E109" s="567"/>
      <c r="F109" s="567"/>
      <c r="G109" s="567"/>
      <c r="H109" s="567"/>
      <c r="I109" s="567"/>
      <c r="J109" s="567"/>
      <c r="K109" s="567"/>
      <c r="L109" s="567"/>
      <c r="M109" s="567"/>
      <c r="N109" s="567"/>
      <c r="O109" s="567"/>
      <c r="P109" s="567"/>
      <c r="Q109" s="567"/>
      <c r="R109" s="567"/>
      <c r="S109" s="567"/>
      <c r="T109" s="567"/>
      <c r="U109" s="567"/>
      <c r="V109" s="567"/>
      <c r="W109" s="567"/>
      <c r="X109" s="567"/>
      <c r="Y109" s="567"/>
      <c r="Z109" s="567"/>
      <c r="AA109" s="567"/>
      <c r="AB109" s="567"/>
      <c r="AC109" s="567"/>
      <c r="AD109" s="567"/>
      <c r="AE109" s="567"/>
      <c r="AF109" s="567"/>
      <c r="AG109" s="567"/>
      <c r="AH109" s="567"/>
      <c r="AI109" s="567"/>
      <c r="AJ109" s="567"/>
      <c r="AK109" s="567"/>
      <c r="AL109" s="567"/>
      <c r="AM109" s="567"/>
      <c r="AN109" s="567"/>
      <c r="AO109" s="567"/>
      <c r="AP109" s="567"/>
      <c r="AQ109" s="567"/>
      <c r="AR109" s="568"/>
      <c r="AV109"/>
    </row>
    <row r="110" spans="1:48" ht="15" customHeight="1">
      <c r="B110"/>
      <c r="AV110"/>
    </row>
    <row r="111" spans="1:48" ht="15" customHeight="1">
      <c r="B111"/>
      <c r="AV111"/>
    </row>
    <row r="112" spans="1:48" ht="15" customHeight="1"/>
    <row r="113" spans="4:10" ht="25" customHeight="1">
      <c r="J113" s="559"/>
    </row>
    <row r="114" spans="4:10" ht="15" customHeight="1"/>
    <row r="115" spans="4:10" ht="15" customHeight="1"/>
    <row r="116" spans="4:10" ht="15" customHeight="1"/>
    <row r="117" spans="4:10" ht="15" customHeight="1">
      <c r="D117"/>
    </row>
    <row r="118" spans="4:10" ht="15" customHeight="1"/>
    <row r="122" spans="4:10" ht="15" customHeight="1"/>
    <row r="133" spans="9:9">
      <c r="I133"/>
    </row>
  </sheetData>
  <sheetProtection algorithmName="SHA-512" hashValue="QEJ4NrqFKYoLncYbRgkwvTnCxnrCo5/TScVPKwRSC+QzdylqXv/tx+cdiDv99Atj/fUedDpRemJkXIrFy6ElIw==" saltValue="NewzPMnHRILBe6azyrvWfA==" spinCount="100000" sheet="1" objects="1" scenarios="1"/>
  <customSheetViews>
    <customSheetView guid="{15F8A144-BC19-4B70-B468-75C2D0F16780}" scale="25" showGridLines="0" showRowCol="0" fitToPage="1" topLeftCell="A85">
      <selection activeCell="AY83" sqref="AY83"/>
      <pageMargins left="0.2" right="0.2" top="0.25" bottom="0.25" header="0.3" footer="0.3"/>
      <pageSetup paperSize="3" scale="42" orientation="landscape" r:id="rId1"/>
    </customSheetView>
  </customSheetViews>
  <mergeCells count="3">
    <mergeCell ref="A1:AR1"/>
    <mergeCell ref="A37:AR37"/>
    <mergeCell ref="A109:AR109"/>
  </mergeCells>
  <pageMargins left="0.2" right="0.2" top="0.25" bottom="0.25" header="0.3" footer="0.3"/>
  <pageSetup paperSize="3" scale="24"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4E002-0472-4B2B-8177-B9EADC832EEB}">
  <sheetPr codeName="Sheet15">
    <tabColor rgb="FFFFFF00"/>
  </sheetPr>
  <dimension ref="A1:F16"/>
  <sheetViews>
    <sheetView zoomScale="61" workbookViewId="0">
      <selection sqref="A1:E2"/>
    </sheetView>
  </sheetViews>
  <sheetFormatPr baseColWidth="10" defaultColWidth="12.5" defaultRowHeight="16"/>
  <cols>
    <col min="1" max="1" width="23.1640625" style="138" customWidth="1"/>
    <col min="2" max="2" width="8.5" style="20" bestFit="1" customWidth="1"/>
    <col min="3" max="3" width="9.6640625" style="20" customWidth="1"/>
    <col min="4" max="4" width="10.33203125" style="20" customWidth="1"/>
    <col min="5" max="5" width="11" style="20" customWidth="1"/>
    <col min="6" max="16384" width="12.5" style="20"/>
  </cols>
  <sheetData>
    <row r="1" spans="1:6" ht="57" customHeight="1">
      <c r="A1" s="758" t="s">
        <v>390</v>
      </c>
      <c r="B1" s="759"/>
      <c r="C1" s="759"/>
      <c r="D1" s="759"/>
      <c r="E1" s="760"/>
      <c r="F1" s="123" t="s">
        <v>1747</v>
      </c>
    </row>
    <row r="2" spans="1:6" ht="57" customHeight="1" thickBot="1">
      <c r="A2" s="761"/>
      <c r="B2" s="762"/>
      <c r="C2" s="762"/>
      <c r="D2" s="762"/>
      <c r="E2" s="763"/>
    </row>
    <row r="3" spans="1:6" ht="68" customHeight="1" thickBot="1">
      <c r="A3" s="124" t="s">
        <v>369</v>
      </c>
      <c r="B3" s="125" t="s">
        <v>370</v>
      </c>
      <c r="C3" s="125" t="s">
        <v>371</v>
      </c>
      <c r="D3" s="126" t="s">
        <v>392</v>
      </c>
      <c r="E3" s="127" t="s">
        <v>393</v>
      </c>
    </row>
    <row r="4" spans="1:6" ht="36" customHeight="1">
      <c r="A4" s="128" t="str">
        <f>A5</f>
        <v>People Centric Leadership</v>
      </c>
      <c r="B4" s="129">
        <f>'Report Card'!D3</f>
        <v>20</v>
      </c>
      <c r="C4" s="130">
        <f>'Report Card'!E3</f>
        <v>20</v>
      </c>
      <c r="D4" s="130">
        <f>'Report Card'!F3</f>
        <v>100</v>
      </c>
      <c r="E4" s="131" t="str">
        <f>'Report Card'!G3</f>
        <v>A+</v>
      </c>
    </row>
    <row r="5" spans="1:6" ht="58.25" customHeight="1">
      <c r="A5" s="132" t="str">
        <f>'Report Card'!A8</f>
        <v>People Centric Leadership</v>
      </c>
      <c r="B5" s="133">
        <f>'Report Card'!D8</f>
        <v>30</v>
      </c>
      <c r="C5" s="133">
        <f>'Report Card'!E8</f>
        <v>30</v>
      </c>
      <c r="D5" s="133">
        <f>'Report Card'!F8</f>
        <v>100</v>
      </c>
      <c r="E5" s="133" t="str">
        <f>'Report Card'!G8</f>
        <v>A+</v>
      </c>
    </row>
    <row r="6" spans="1:6" ht="59" customHeight="1">
      <c r="A6" s="132" t="str">
        <f>'Report Card'!A15</f>
        <v>Safety and Environmental Health</v>
      </c>
      <c r="B6" s="133">
        <f>'Report Card'!D15</f>
        <v>15</v>
      </c>
      <c r="C6" s="133">
        <f>'Report Card'!E15</f>
        <v>15</v>
      </c>
      <c r="D6" s="133">
        <f>'Report Card'!F15</f>
        <v>100</v>
      </c>
      <c r="E6" s="133" t="str">
        <f>'Report Card'!G15</f>
        <v>A+</v>
      </c>
    </row>
    <row r="7" spans="1:6" ht="44" customHeight="1">
      <c r="A7" s="132" t="str">
        <f>'Report Card'!A19</f>
        <v>Technology</v>
      </c>
      <c r="B7" s="133">
        <f>'Report Card'!D19</f>
        <v>20</v>
      </c>
      <c r="C7" s="133">
        <f>'Report Card'!E19</f>
        <v>20</v>
      </c>
      <c r="D7" s="133">
        <f>'Report Card'!F19</f>
        <v>100</v>
      </c>
      <c r="E7" s="133" t="str">
        <f>'Report Card'!G19</f>
        <v>A+</v>
      </c>
    </row>
    <row r="8" spans="1:6" ht="46.25" customHeight="1">
      <c r="A8" s="132" t="str">
        <f>'Report Card'!A24</f>
        <v xml:space="preserve"> Operations Improvement</v>
      </c>
      <c r="B8" s="133">
        <f>'Report Card'!D24</f>
        <v>85</v>
      </c>
      <c r="C8" s="133">
        <f>'Report Card'!E24</f>
        <v>85</v>
      </c>
      <c r="D8" s="133">
        <f>'Report Card'!F24</f>
        <v>100</v>
      </c>
      <c r="E8" s="133" t="str">
        <f>'Report Card'!G24</f>
        <v>A+</v>
      </c>
    </row>
    <row r="9" spans="1:6" ht="50" customHeight="1">
      <c r="A9" s="132" t="str">
        <f>'Report Card'!A42</f>
        <v>Business Operations (in the Office)</v>
      </c>
      <c r="B9" s="133">
        <f>'Report Card'!D42</f>
        <v>55</v>
      </c>
      <c r="C9" s="133">
        <f>'Report Card'!E42</f>
        <v>55</v>
      </c>
      <c r="D9" s="133">
        <f>'Report Card'!F42</f>
        <v>100</v>
      </c>
      <c r="E9" s="133" t="str">
        <f>'Report Card'!G42</f>
        <v>A+</v>
      </c>
    </row>
    <row r="10" spans="1:6" ht="47.25" customHeight="1">
      <c r="A10" s="132" t="str">
        <f>'Report Card'!A54</f>
        <v>Product Development</v>
      </c>
      <c r="B10" s="133">
        <f>'Report Card'!D54</f>
        <v>15</v>
      </c>
      <c r="C10" s="133">
        <f>'Report Card'!E54</f>
        <v>15</v>
      </c>
      <c r="D10" s="133">
        <f>'Report Card'!F54</f>
        <v>100</v>
      </c>
      <c r="E10" s="133" t="str">
        <f>'Report Card'!G54</f>
        <v>A+</v>
      </c>
    </row>
    <row r="11" spans="1:6" ht="67.5" customHeight="1">
      <c r="A11" s="132" t="str">
        <f>'Report Card'!A58</f>
        <v>Supplier Development and Procurement</v>
      </c>
      <c r="B11" s="133">
        <f>'Report Card'!D58</f>
        <v>15</v>
      </c>
      <c r="C11" s="133">
        <f>'Report Card'!E58</f>
        <v>15</v>
      </c>
      <c r="D11" s="133">
        <f>'Report Card'!F58</f>
        <v>100</v>
      </c>
      <c r="E11" s="133" t="str">
        <f>'Report Card'!G58</f>
        <v>A+</v>
      </c>
    </row>
    <row r="12" spans="1:6" ht="44" customHeight="1">
      <c r="A12" s="132" t="str">
        <f>'Report Card'!A62</f>
        <v>Quality Focus</v>
      </c>
      <c r="B12" s="133">
        <f>'Report Card'!D62</f>
        <v>20</v>
      </c>
      <c r="C12" s="133">
        <f>'Report Card'!E62</f>
        <v>20</v>
      </c>
      <c r="D12" s="133">
        <f>'Report Card'!F62</f>
        <v>100</v>
      </c>
      <c r="E12" s="133" t="str">
        <f>'Report Card'!G62</f>
        <v>A+</v>
      </c>
    </row>
    <row r="13" spans="1:6" ht="43.25" customHeight="1">
      <c r="A13" s="132" t="str">
        <f>'Report Card'!A67</f>
        <v>Cost</v>
      </c>
      <c r="B13" s="133">
        <f>'Report Card'!D67</f>
        <v>15</v>
      </c>
      <c r="C13" s="133">
        <f>'Report Card'!E67</f>
        <v>15</v>
      </c>
      <c r="D13" s="133">
        <f>'Report Card'!F67</f>
        <v>100</v>
      </c>
      <c r="E13" s="133" t="str">
        <f>'Report Card'!G67</f>
        <v>A+</v>
      </c>
    </row>
    <row r="14" spans="1:6" ht="43.25" customHeight="1">
      <c r="A14" s="134" t="str">
        <f>'Report Card'!A71</f>
        <v>Delivery</v>
      </c>
      <c r="B14" s="313">
        <f>'Report Card'!D71</f>
        <v>20</v>
      </c>
      <c r="C14" s="313">
        <f>'Report Card'!E71</f>
        <v>20</v>
      </c>
      <c r="D14" s="313">
        <f>'Report Card'!F71</f>
        <v>100</v>
      </c>
      <c r="E14" s="313" t="str">
        <f>'Report Card'!G71</f>
        <v>A+</v>
      </c>
    </row>
    <row r="15" spans="1:6" ht="42" customHeight="1" thickBot="1">
      <c r="A15" s="134" t="str">
        <f>'Report Card'!A76</f>
        <v>Profitability</v>
      </c>
      <c r="B15" s="135">
        <f>'Report Card'!D76</f>
        <v>15</v>
      </c>
      <c r="C15" s="135">
        <f>'Report Card'!E76</f>
        <v>15</v>
      </c>
      <c r="D15" s="135">
        <f>'Report Card'!F76</f>
        <v>100</v>
      </c>
      <c r="E15" s="135" t="str">
        <f>'Report Card'!G76</f>
        <v>A+</v>
      </c>
    </row>
    <row r="16" spans="1:6" ht="36" customHeight="1" thickBot="1">
      <c r="A16" s="136" t="str">
        <f>'Report Card'!A81</f>
        <v>Totals</v>
      </c>
      <c r="B16" s="137">
        <f>'Report Card'!D81</f>
        <v>325</v>
      </c>
      <c r="C16" s="314">
        <f>'Report Card'!E81</f>
        <v>325</v>
      </c>
      <c r="D16" s="137">
        <f>'Report Card'!F81</f>
        <v>100</v>
      </c>
      <c r="E16" s="137" t="str">
        <f>'Report Card'!G81</f>
        <v>A+</v>
      </c>
    </row>
  </sheetData>
  <sheetProtection algorithmName="SHA-512" hashValue="03NcQ67kBWMJwJhArQFRhyJ0AYa/Bu94fpnrp3Kd1AwCjollTmab18ZLEnYu8Lj885puV7WQFkGcdY3jt3stJg==" saltValue="91Dqdhl4uqnpCTO1Q4CatA==" spinCount="100000" sheet="1"/>
  <customSheetViews>
    <customSheetView guid="{15F8A144-BC19-4B70-B468-75C2D0F16780}" scale="46">
      <selection sqref="A1:E2"/>
      <pageMargins left="0.7" right="0.7" top="0.75" bottom="0.75" header="0.3" footer="0.3"/>
    </customSheetView>
  </customSheetViews>
  <mergeCells count="1">
    <mergeCell ref="A1:E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B5126-A97E-4951-87C8-6895B4F14688}">
  <sheetPr codeName="Sheet16">
    <tabColor rgb="FFFFFF00"/>
    <pageSetUpPr fitToPage="1"/>
  </sheetPr>
  <dimension ref="A1:F35"/>
  <sheetViews>
    <sheetView zoomScale="74" workbookViewId="0"/>
  </sheetViews>
  <sheetFormatPr baseColWidth="10" defaultColWidth="12.6640625" defaultRowHeight="16"/>
  <cols>
    <col min="1" max="1" width="39.5" style="20" customWidth="1"/>
    <col min="2" max="2" width="12.6640625" style="20"/>
    <col min="3" max="3" width="15.5" style="20" customWidth="1"/>
    <col min="4" max="5" width="12.6640625" style="20"/>
    <col min="6" max="6" width="51.5" style="20" customWidth="1"/>
    <col min="7" max="16384" width="12.6640625" style="20"/>
  </cols>
  <sheetData>
    <row r="1" spans="1:6">
      <c r="A1" s="84"/>
      <c r="B1" s="85"/>
      <c r="C1" s="85"/>
      <c r="D1" s="85"/>
      <c r="E1" s="85"/>
      <c r="F1" s="86"/>
    </row>
    <row r="2" spans="1:6" ht="39" customHeight="1" thickBot="1">
      <c r="A2" s="93"/>
      <c r="B2" s="139" t="s">
        <v>391</v>
      </c>
      <c r="F2" s="92"/>
    </row>
    <row r="3" spans="1:6" ht="25.25" customHeight="1" thickBot="1">
      <c r="A3" s="140" t="s">
        <v>394</v>
      </c>
      <c r="B3" s="141"/>
      <c r="C3" s="141"/>
      <c r="D3" s="141"/>
      <c r="E3" s="107"/>
      <c r="F3" s="142"/>
    </row>
    <row r="4" spans="1:6" ht="60" customHeight="1">
      <c r="A4" s="764" t="s">
        <v>395</v>
      </c>
      <c r="B4" s="767" t="s">
        <v>375</v>
      </c>
      <c r="C4" s="769" t="s">
        <v>396</v>
      </c>
      <c r="D4" s="771" t="s">
        <v>397</v>
      </c>
      <c r="E4" s="764" t="s">
        <v>398</v>
      </c>
      <c r="F4" s="764" t="s">
        <v>399</v>
      </c>
    </row>
    <row r="5" spans="1:6" ht="17" thickBot="1">
      <c r="A5" s="766"/>
      <c r="B5" s="768"/>
      <c r="C5" s="770"/>
      <c r="D5" s="772"/>
      <c r="E5" s="765"/>
      <c r="F5" s="765"/>
    </row>
    <row r="6" spans="1:6" ht="18" thickBot="1">
      <c r="A6" s="143" t="s">
        <v>377</v>
      </c>
      <c r="B6" s="144">
        <v>150</v>
      </c>
      <c r="C6" s="145">
        <f>'Report Card'!K3</f>
        <v>150</v>
      </c>
      <c r="D6" s="146">
        <f t="shared" ref="D6:D18" si="0">B6-C6</f>
        <v>0</v>
      </c>
      <c r="E6" s="147">
        <f t="shared" ref="E6:E17" si="1">D6/B6</f>
        <v>0</v>
      </c>
      <c r="F6" s="148" t="str">
        <f>IF(E6&lt;=25%,"Great",IF(E6&lt;=50%,"On the Journey","More Focus Needed"))</f>
        <v>Great</v>
      </c>
    </row>
    <row r="7" spans="1:6" ht="18" thickBot="1">
      <c r="A7" s="143" t="s">
        <v>71</v>
      </c>
      <c r="B7" s="149">
        <v>180</v>
      </c>
      <c r="C7" s="150">
        <f>'Report Card'!K8</f>
        <v>180</v>
      </c>
      <c r="D7" s="146">
        <f t="shared" si="0"/>
        <v>0</v>
      </c>
      <c r="E7" s="147">
        <f t="shared" si="1"/>
        <v>0</v>
      </c>
      <c r="F7" s="151" t="str">
        <f>IF(E7&lt;=25%,"Great",IF(E7&lt;=50%,"On the Journey","More Focus Needed"))</f>
        <v>Great</v>
      </c>
    </row>
    <row r="8" spans="1:6" ht="18" thickBot="1">
      <c r="A8" s="143" t="s">
        <v>385</v>
      </c>
      <c r="B8" s="149">
        <v>50</v>
      </c>
      <c r="C8" s="150">
        <f>'Report Card'!K15</f>
        <v>50.002499999999998</v>
      </c>
      <c r="D8" s="146">
        <f t="shared" si="0"/>
        <v>-2.4999999999977263E-3</v>
      </c>
      <c r="E8" s="147">
        <f t="shared" si="1"/>
        <v>-4.9999999999954527E-5</v>
      </c>
      <c r="F8" s="151" t="str">
        <f t="shared" ref="F8:F18" si="2">IF(E8&lt;=25%,"Great",IF(E8&lt;=50%,"On the Journey","More Focus Needed"))</f>
        <v>Great</v>
      </c>
    </row>
    <row r="9" spans="1:6" ht="18" thickBot="1">
      <c r="A9" s="143" t="s">
        <v>73</v>
      </c>
      <c r="B9" s="149">
        <v>67</v>
      </c>
      <c r="C9" s="150">
        <f>'Report Card'!K19</f>
        <v>66.67</v>
      </c>
      <c r="D9" s="146">
        <f t="shared" si="0"/>
        <v>0.32999999999999829</v>
      </c>
      <c r="E9" s="147">
        <f t="shared" si="1"/>
        <v>4.9253731343283326E-3</v>
      </c>
      <c r="F9" s="151" t="str">
        <f t="shared" si="2"/>
        <v>Great</v>
      </c>
    </row>
    <row r="10" spans="1:6" ht="18" thickBot="1">
      <c r="A10" s="152" t="s">
        <v>74</v>
      </c>
      <c r="B10" s="149">
        <v>200</v>
      </c>
      <c r="C10" s="150">
        <f>'Report Card'!K24</f>
        <v>200.00500000000002</v>
      </c>
      <c r="D10" s="146">
        <f t="shared" si="0"/>
        <v>-5.0000000000238742E-3</v>
      </c>
      <c r="E10" s="147">
        <f t="shared" si="1"/>
        <v>-2.5000000000119372E-5</v>
      </c>
      <c r="F10" s="151" t="str">
        <f t="shared" si="2"/>
        <v>Great</v>
      </c>
    </row>
    <row r="11" spans="1:6" ht="18" thickBot="1">
      <c r="A11" s="152" t="s">
        <v>400</v>
      </c>
      <c r="B11" s="153">
        <v>100</v>
      </c>
      <c r="C11" s="150">
        <f>'Report Card'!K42</f>
        <v>100.001</v>
      </c>
      <c r="D11" s="146">
        <f t="shared" si="0"/>
        <v>-1.0000000000047748E-3</v>
      </c>
      <c r="E11" s="147">
        <f t="shared" si="1"/>
        <v>-1.0000000000047748E-5</v>
      </c>
      <c r="F11" s="151" t="str">
        <f t="shared" si="2"/>
        <v>Great</v>
      </c>
    </row>
    <row r="12" spans="1:6" ht="18" thickBot="1">
      <c r="A12" s="152" t="s">
        <v>77</v>
      </c>
      <c r="B12" s="149">
        <v>75</v>
      </c>
      <c r="C12" s="150">
        <f>'Report Card'!K54</f>
        <v>75</v>
      </c>
      <c r="D12" s="146">
        <f t="shared" si="0"/>
        <v>0</v>
      </c>
      <c r="E12" s="147">
        <f t="shared" si="1"/>
        <v>0</v>
      </c>
      <c r="F12" s="151" t="str">
        <f t="shared" si="2"/>
        <v>Great</v>
      </c>
    </row>
    <row r="13" spans="1:6" ht="18" thickBot="1">
      <c r="A13" s="152" t="s">
        <v>401</v>
      </c>
      <c r="B13" s="149">
        <v>75</v>
      </c>
      <c r="C13" s="150">
        <f>'Report Card'!K58</f>
        <v>75</v>
      </c>
      <c r="D13" s="146">
        <f t="shared" si="0"/>
        <v>0</v>
      </c>
      <c r="E13" s="147">
        <f t="shared" si="1"/>
        <v>0</v>
      </c>
      <c r="F13" s="151" t="str">
        <f t="shared" si="2"/>
        <v>Great</v>
      </c>
    </row>
    <row r="14" spans="1:6" ht="18" thickBot="1">
      <c r="A14" s="152" t="s">
        <v>35</v>
      </c>
      <c r="B14" s="149">
        <v>50</v>
      </c>
      <c r="C14" s="150">
        <f>'Report Card'!K62</f>
        <v>50</v>
      </c>
      <c r="D14" s="146">
        <f t="shared" si="0"/>
        <v>0</v>
      </c>
      <c r="E14" s="147">
        <f t="shared" si="1"/>
        <v>0</v>
      </c>
      <c r="F14" s="151" t="str">
        <f t="shared" si="2"/>
        <v>Great</v>
      </c>
    </row>
    <row r="15" spans="1:6" ht="18" thickBot="1">
      <c r="A15" s="154" t="s">
        <v>79</v>
      </c>
      <c r="B15" s="155">
        <v>50</v>
      </c>
      <c r="C15" s="150">
        <f>'Report Card'!K67</f>
        <v>50.002499999999998</v>
      </c>
      <c r="D15" s="146">
        <f t="shared" si="0"/>
        <v>-2.4999999999977263E-3</v>
      </c>
      <c r="E15" s="147">
        <f t="shared" si="1"/>
        <v>-4.9999999999954527E-5</v>
      </c>
      <c r="F15" s="151" t="str">
        <f t="shared" si="2"/>
        <v>Great</v>
      </c>
    </row>
    <row r="16" spans="1:6" ht="18" thickBot="1">
      <c r="A16" s="154" t="s">
        <v>80</v>
      </c>
      <c r="B16" s="155">
        <v>50</v>
      </c>
      <c r="C16" s="150">
        <f>'Report Card'!K71</f>
        <v>50</v>
      </c>
      <c r="D16" s="146">
        <f t="shared" si="0"/>
        <v>0</v>
      </c>
      <c r="E16" s="147">
        <f t="shared" si="1"/>
        <v>0</v>
      </c>
      <c r="F16" s="151" t="str">
        <f t="shared" si="2"/>
        <v>Great</v>
      </c>
    </row>
    <row r="17" spans="1:6" ht="18" thickBot="1">
      <c r="A17" s="156" t="s">
        <v>81</v>
      </c>
      <c r="B17" s="157">
        <v>50</v>
      </c>
      <c r="C17" s="150">
        <f>'Report Card'!K76</f>
        <v>50.002499999999998</v>
      </c>
      <c r="D17" s="158">
        <f t="shared" si="0"/>
        <v>-2.4999999999977263E-3</v>
      </c>
      <c r="E17" s="147">
        <f t="shared" si="1"/>
        <v>-4.9999999999954527E-5</v>
      </c>
      <c r="F17" s="159" t="str">
        <f t="shared" si="2"/>
        <v>Great</v>
      </c>
    </row>
    <row r="18" spans="1:6" ht="25.25" customHeight="1" thickBot="1">
      <c r="A18" s="160" t="s">
        <v>402</v>
      </c>
      <c r="B18" s="161">
        <f>SUM(B6:B17)</f>
        <v>1097</v>
      </c>
      <c r="C18" s="162">
        <f>SUM(C6:C17)</f>
        <v>1096.6835000000001</v>
      </c>
      <c r="D18" s="163">
        <f t="shared" si="0"/>
        <v>0.31649999999990541</v>
      </c>
      <c r="E18" s="147">
        <f>D18/B18</f>
        <v>2.8851412944385177E-4</v>
      </c>
      <c r="F18" s="164" t="str">
        <f t="shared" si="2"/>
        <v>Great</v>
      </c>
    </row>
    <row r="19" spans="1:6" ht="16.25" customHeight="1" thickBot="1">
      <c r="A19" s="93"/>
      <c r="B19" s="139"/>
      <c r="F19" s="92"/>
    </row>
    <row r="20" spans="1:6" ht="25.25" customHeight="1" thickBot="1">
      <c r="A20" s="140" t="s">
        <v>403</v>
      </c>
      <c r="B20" s="141"/>
      <c r="C20" s="141"/>
      <c r="D20" s="141"/>
      <c r="E20" s="107"/>
      <c r="F20" s="142"/>
    </row>
    <row r="21" spans="1:6" ht="60" customHeight="1">
      <c r="A21" s="764" t="s">
        <v>404</v>
      </c>
      <c r="B21" s="771" t="s">
        <v>405</v>
      </c>
      <c r="C21" s="769" t="s">
        <v>406</v>
      </c>
      <c r="D21" s="771" t="s">
        <v>407</v>
      </c>
      <c r="E21" s="764" t="s">
        <v>398</v>
      </c>
      <c r="F21" s="764" t="s">
        <v>399</v>
      </c>
    </row>
    <row r="22" spans="1:6" ht="45.75" customHeight="1" thickBot="1">
      <c r="A22" s="766"/>
      <c r="B22" s="772"/>
      <c r="C22" s="770"/>
      <c r="D22" s="772"/>
      <c r="E22" s="765"/>
      <c r="F22" s="765"/>
    </row>
    <row r="23" spans="1:6" ht="17">
      <c r="A23" s="143" t="s">
        <v>377</v>
      </c>
      <c r="B23" s="146">
        <v>129</v>
      </c>
      <c r="C23" s="145">
        <f>'Report Card'!K3</f>
        <v>150</v>
      </c>
      <c r="D23" s="146">
        <f>B23-C23</f>
        <v>-21</v>
      </c>
      <c r="E23" s="165">
        <f>D23/C23</f>
        <v>-0.14000000000000001</v>
      </c>
      <c r="F23" s="151" t="str">
        <f t="shared" ref="F23:F34" si="3">IF(E23&lt;=0%,"Great, you beat some of the best!",IF(E23&lt;=5%,"Close","Keep driving improvement"))</f>
        <v>Great, you beat some of the best!</v>
      </c>
    </row>
    <row r="24" spans="1:6" ht="17">
      <c r="A24" s="143" t="s">
        <v>71</v>
      </c>
      <c r="B24" s="166">
        <v>133</v>
      </c>
      <c r="C24" s="150">
        <f>'Report Card'!K8</f>
        <v>180</v>
      </c>
      <c r="D24" s="146">
        <f t="shared" ref="D24:D34" si="4">B24-C24</f>
        <v>-47</v>
      </c>
      <c r="E24" s="167">
        <f t="shared" ref="E24:E35" si="5">D24/C24</f>
        <v>-0.26111111111111113</v>
      </c>
      <c r="F24" s="151" t="str">
        <f t="shared" si="3"/>
        <v>Great, you beat some of the best!</v>
      </c>
    </row>
    <row r="25" spans="1:6" ht="17">
      <c r="A25" s="143" t="s">
        <v>385</v>
      </c>
      <c r="B25" s="166">
        <v>43</v>
      </c>
      <c r="C25" s="150">
        <f>'Report Card'!K15</f>
        <v>50.002499999999998</v>
      </c>
      <c r="D25" s="146">
        <f t="shared" si="4"/>
        <v>-7.0024999999999977</v>
      </c>
      <c r="E25" s="167">
        <f t="shared" si="5"/>
        <v>-0.14004299785010746</v>
      </c>
      <c r="F25" s="151" t="str">
        <f t="shared" si="3"/>
        <v>Great, you beat some of the best!</v>
      </c>
    </row>
    <row r="26" spans="1:6" ht="17">
      <c r="A26" s="143" t="s">
        <v>73</v>
      </c>
      <c r="B26" s="166">
        <v>38</v>
      </c>
      <c r="C26" s="150">
        <f>'Report Card'!K19</f>
        <v>66.67</v>
      </c>
      <c r="D26" s="146">
        <f t="shared" si="4"/>
        <v>-28.67</v>
      </c>
      <c r="E26" s="167">
        <f t="shared" si="5"/>
        <v>-0.43002849857507125</v>
      </c>
      <c r="F26" s="151" t="str">
        <f t="shared" si="3"/>
        <v>Great, you beat some of the best!</v>
      </c>
    </row>
    <row r="27" spans="1:6" ht="17">
      <c r="A27" s="152" t="s">
        <v>74</v>
      </c>
      <c r="B27" s="166">
        <v>176</v>
      </c>
      <c r="C27" s="150">
        <f>'Report Card'!K24</f>
        <v>200.00500000000002</v>
      </c>
      <c r="D27" s="146">
        <f t="shared" si="4"/>
        <v>-24.005000000000024</v>
      </c>
      <c r="E27" s="167">
        <f t="shared" si="5"/>
        <v>-0.12002199945001385</v>
      </c>
      <c r="F27" s="151" t="str">
        <f t="shared" si="3"/>
        <v>Great, you beat some of the best!</v>
      </c>
    </row>
    <row r="28" spans="1:6" ht="17">
      <c r="A28" s="152" t="s">
        <v>400</v>
      </c>
      <c r="B28" s="166">
        <v>79</v>
      </c>
      <c r="C28" s="150">
        <f>'Report Card'!K42</f>
        <v>100.001</v>
      </c>
      <c r="D28" s="146">
        <f t="shared" si="4"/>
        <v>-21.001000000000005</v>
      </c>
      <c r="E28" s="167">
        <f t="shared" si="5"/>
        <v>-0.21000789992100083</v>
      </c>
      <c r="F28" s="151" t="str">
        <f t="shared" si="3"/>
        <v>Great, you beat some of the best!</v>
      </c>
    </row>
    <row r="29" spans="1:6" ht="17">
      <c r="A29" s="152" t="s">
        <v>77</v>
      </c>
      <c r="B29" s="166">
        <v>63</v>
      </c>
      <c r="C29" s="150">
        <f>'Report Card'!K54</f>
        <v>75</v>
      </c>
      <c r="D29" s="146">
        <f t="shared" si="4"/>
        <v>-12</v>
      </c>
      <c r="E29" s="167">
        <f t="shared" si="5"/>
        <v>-0.16</v>
      </c>
      <c r="F29" s="151" t="str">
        <f t="shared" si="3"/>
        <v>Great, you beat some of the best!</v>
      </c>
    </row>
    <row r="30" spans="1:6" ht="17">
      <c r="A30" s="152" t="s">
        <v>401</v>
      </c>
      <c r="B30" s="166">
        <v>63</v>
      </c>
      <c r="C30" s="150">
        <f>'Report Card'!K58</f>
        <v>75</v>
      </c>
      <c r="D30" s="146">
        <f t="shared" si="4"/>
        <v>-12</v>
      </c>
      <c r="E30" s="167">
        <f t="shared" si="5"/>
        <v>-0.16</v>
      </c>
      <c r="F30" s="151" t="str">
        <f t="shared" si="3"/>
        <v>Great, you beat some of the best!</v>
      </c>
    </row>
    <row r="31" spans="1:6" ht="17">
      <c r="A31" s="152" t="s">
        <v>35</v>
      </c>
      <c r="B31" s="166">
        <v>41</v>
      </c>
      <c r="C31" s="150">
        <f>'Report Card'!K62</f>
        <v>50</v>
      </c>
      <c r="D31" s="146">
        <f t="shared" si="4"/>
        <v>-9</v>
      </c>
      <c r="E31" s="167">
        <f t="shared" si="5"/>
        <v>-0.18</v>
      </c>
      <c r="F31" s="151" t="str">
        <f t="shared" si="3"/>
        <v>Great, you beat some of the best!</v>
      </c>
    </row>
    <row r="32" spans="1:6" ht="17">
      <c r="A32" s="154" t="s">
        <v>79</v>
      </c>
      <c r="B32" s="166">
        <v>39</v>
      </c>
      <c r="C32" s="150">
        <f>'Report Card'!K67</f>
        <v>50.002499999999998</v>
      </c>
      <c r="D32" s="146">
        <f t="shared" si="4"/>
        <v>-11.002499999999998</v>
      </c>
      <c r="E32" s="167">
        <f t="shared" si="5"/>
        <v>-0.22003899805009747</v>
      </c>
      <c r="F32" s="151" t="str">
        <f t="shared" si="3"/>
        <v>Great, you beat some of the best!</v>
      </c>
    </row>
    <row r="33" spans="1:6" ht="17">
      <c r="A33" s="154" t="s">
        <v>80</v>
      </c>
      <c r="B33" s="166">
        <v>41</v>
      </c>
      <c r="C33" s="150">
        <f>'Report Card'!K71</f>
        <v>50</v>
      </c>
      <c r="D33" s="146">
        <f t="shared" si="4"/>
        <v>-9</v>
      </c>
      <c r="E33" s="167">
        <f t="shared" si="5"/>
        <v>-0.18</v>
      </c>
      <c r="F33" s="151" t="str">
        <f t="shared" si="3"/>
        <v>Great, you beat some of the best!</v>
      </c>
    </row>
    <row r="34" spans="1:6" ht="18" thickBot="1">
      <c r="A34" s="156" t="s">
        <v>81</v>
      </c>
      <c r="B34" s="168">
        <v>41</v>
      </c>
      <c r="C34" s="169">
        <f>'Report Card'!K76</f>
        <v>50.002499999999998</v>
      </c>
      <c r="D34" s="146">
        <f t="shared" si="4"/>
        <v>-9.0024999999999977</v>
      </c>
      <c r="E34" s="170">
        <f t="shared" si="5"/>
        <v>-0.18004099795010245</v>
      </c>
      <c r="F34" s="151" t="str">
        <f t="shared" si="3"/>
        <v>Great, you beat some of the best!</v>
      </c>
    </row>
    <row r="35" spans="1:6" ht="25.25" customHeight="1" thickBot="1">
      <c r="A35" s="160" t="s">
        <v>402</v>
      </c>
      <c r="B35" s="171">
        <f>SUM(B23:B34)</f>
        <v>886</v>
      </c>
      <c r="C35" s="162">
        <f>SUM(C23:C34)</f>
        <v>1096.6835000000001</v>
      </c>
      <c r="D35" s="171">
        <f>B35-C35</f>
        <v>-210.68350000000009</v>
      </c>
      <c r="E35" s="172">
        <f t="shared" si="5"/>
        <v>-0.19210966518599037</v>
      </c>
      <c r="F35" s="164"/>
    </row>
  </sheetData>
  <sheetProtection algorithmName="SHA-512" hashValue="PVg44WAqipiWFbEIygf7VpVujaIhgl7sRRakMjhYaubUCHrAYQuHvUuHI54ffoPft/eCZiBL2rHE5SQCB9ScJw==" saltValue="QXGw0zs1ce9H+gZCLFwKYQ==" spinCount="100000" sheet="1"/>
  <customSheetViews>
    <customSheetView guid="{15F8A144-BC19-4B70-B468-75C2D0F16780}" fitToPage="1">
      <pageMargins left="0.75" right="0.75" top="1" bottom="1" header="0.5" footer="0.5"/>
      <pageSetup scale="57" orientation="landscape" r:id="rId1"/>
    </customSheetView>
  </customSheetViews>
  <mergeCells count="12">
    <mergeCell ref="F21:F22"/>
    <mergeCell ref="A4:A5"/>
    <mergeCell ref="B4:B5"/>
    <mergeCell ref="C4:C5"/>
    <mergeCell ref="D4:D5"/>
    <mergeCell ref="E4:E5"/>
    <mergeCell ref="F4:F5"/>
    <mergeCell ref="A21:A22"/>
    <mergeCell ref="B21:B22"/>
    <mergeCell ref="C21:C22"/>
    <mergeCell ref="D21:D22"/>
    <mergeCell ref="E21:E22"/>
  </mergeCells>
  <pageMargins left="0.75" right="0.75" top="1" bottom="1" header="0.5" footer="0.5"/>
  <pageSetup scale="56"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77995-AF5E-4FCB-8EBE-1ADC0925FB41}">
  <sheetPr codeName="Sheet17">
    <tabColor rgb="FFFFFF00"/>
    <pageSetUpPr fitToPage="1"/>
  </sheetPr>
  <dimension ref="A1:Z24"/>
  <sheetViews>
    <sheetView zoomScale="70" workbookViewId="0"/>
  </sheetViews>
  <sheetFormatPr baseColWidth="10" defaultColWidth="9.1640625" defaultRowHeight="15"/>
  <cols>
    <col min="1" max="1" width="1.33203125" style="173" customWidth="1"/>
    <col min="2" max="2" width="9.1640625" style="173"/>
    <col min="3" max="3" width="13.5" style="173" customWidth="1"/>
    <col min="4" max="8" width="9.1640625" style="173"/>
    <col min="9" max="9" width="12" style="173" customWidth="1"/>
    <col min="10" max="10" width="9.1640625" style="173"/>
    <col min="11" max="11" width="11.83203125" style="173" customWidth="1"/>
    <col min="12" max="12" width="9.1640625" style="173"/>
    <col min="13" max="13" width="13.33203125" style="173" customWidth="1"/>
    <col min="14" max="14" width="9.1640625" style="173"/>
    <col min="15" max="15" width="12" style="173" customWidth="1"/>
    <col min="16" max="16" width="9.1640625" style="173"/>
    <col min="17" max="17" width="13.5" style="173" customWidth="1"/>
    <col min="18" max="24" width="9.1640625" style="173"/>
    <col min="25" max="25" width="12.6640625" style="173" customWidth="1"/>
    <col min="26" max="16384" width="9.1640625" style="173"/>
  </cols>
  <sheetData>
    <row r="1" spans="2:26" ht="16" thickBot="1"/>
    <row r="2" spans="2:26" ht="33" customHeight="1" thickBot="1">
      <c r="J2" s="174"/>
      <c r="K2" s="777" t="s">
        <v>408</v>
      </c>
      <c r="L2" s="778"/>
      <c r="M2" s="778"/>
      <c r="N2" s="778"/>
      <c r="O2" s="778"/>
      <c r="P2" s="779"/>
      <c r="Q2" s="174"/>
    </row>
    <row r="3" spans="2:26" ht="39.75" customHeight="1" thickBot="1">
      <c r="J3" s="175"/>
      <c r="K3" s="780" t="s">
        <v>409</v>
      </c>
      <c r="L3" s="781"/>
      <c r="M3" s="781"/>
      <c r="N3" s="781"/>
      <c r="O3" s="781"/>
      <c r="P3" s="782"/>
      <c r="Q3" s="175"/>
    </row>
    <row r="4" spans="2:26" ht="45" customHeight="1" thickBot="1">
      <c r="J4" s="783" t="s">
        <v>410</v>
      </c>
      <c r="K4" s="784"/>
      <c r="L4" s="784"/>
      <c r="M4" s="785"/>
      <c r="N4" s="786" t="s">
        <v>411</v>
      </c>
      <c r="O4" s="787"/>
      <c r="P4" s="787"/>
      <c r="Q4" s="788"/>
    </row>
    <row r="5" spans="2:26" s="177" customFormat="1" ht="85.5" customHeight="1" thickBot="1">
      <c r="B5" s="773" t="s">
        <v>377</v>
      </c>
      <c r="C5" s="774"/>
      <c r="D5" s="773" t="s">
        <v>71</v>
      </c>
      <c r="E5" s="774"/>
      <c r="F5" s="773" t="s">
        <v>385</v>
      </c>
      <c r="G5" s="774"/>
      <c r="H5" s="775" t="s">
        <v>73</v>
      </c>
      <c r="I5" s="776"/>
      <c r="J5" s="773" t="s">
        <v>74</v>
      </c>
      <c r="K5" s="774"/>
      <c r="L5" s="773" t="s">
        <v>412</v>
      </c>
      <c r="M5" s="774"/>
      <c r="N5" s="773" t="s">
        <v>77</v>
      </c>
      <c r="O5" s="774"/>
      <c r="P5" s="773" t="s">
        <v>388</v>
      </c>
      <c r="Q5" s="774"/>
      <c r="R5" s="773" t="s">
        <v>78</v>
      </c>
      <c r="S5" s="774"/>
      <c r="T5" s="773" t="s">
        <v>79</v>
      </c>
      <c r="U5" s="774"/>
      <c r="V5" s="773" t="s">
        <v>80</v>
      </c>
      <c r="W5" s="774"/>
      <c r="X5" s="773" t="s">
        <v>81</v>
      </c>
      <c r="Y5" s="774"/>
      <c r="Z5" s="176"/>
    </row>
    <row r="6" spans="2:26" s="178" customFormat="1" ht="61.5" customHeight="1" thickBot="1">
      <c r="B6" s="789" t="s">
        <v>19</v>
      </c>
      <c r="C6" s="790"/>
      <c r="D6" s="789" t="s">
        <v>1293</v>
      </c>
      <c r="E6" s="790"/>
      <c r="F6" s="789" t="s">
        <v>413</v>
      </c>
      <c r="G6" s="790"/>
      <c r="H6" s="789" t="s">
        <v>29</v>
      </c>
      <c r="I6" s="790"/>
      <c r="J6" s="789" t="s">
        <v>33</v>
      </c>
      <c r="K6" s="790"/>
      <c r="L6" s="789" t="s">
        <v>33</v>
      </c>
      <c r="M6" s="790"/>
      <c r="N6" s="789" t="s">
        <v>50</v>
      </c>
      <c r="O6" s="790"/>
      <c r="P6" s="789" t="s">
        <v>53</v>
      </c>
      <c r="Q6" s="790"/>
      <c r="R6" s="789" t="s">
        <v>56</v>
      </c>
      <c r="S6" s="790"/>
      <c r="T6" s="789" t="s">
        <v>60</v>
      </c>
      <c r="U6" s="790"/>
      <c r="V6" s="789" t="s">
        <v>63</v>
      </c>
      <c r="W6" s="790"/>
      <c r="X6" s="789" t="s">
        <v>67</v>
      </c>
      <c r="Y6" s="790"/>
    </row>
    <row r="7" spans="2:26" s="178" customFormat="1" ht="54.75" customHeight="1" thickBot="1">
      <c r="B7" s="789" t="s">
        <v>20</v>
      </c>
      <c r="C7" s="790"/>
      <c r="D7" s="789" t="s">
        <v>22</v>
      </c>
      <c r="E7" s="790"/>
      <c r="F7" s="789" t="s">
        <v>1294</v>
      </c>
      <c r="G7" s="790"/>
      <c r="H7" s="789" t="s">
        <v>30</v>
      </c>
      <c r="I7" s="790"/>
      <c r="J7" s="789" t="s">
        <v>34</v>
      </c>
      <c r="K7" s="790"/>
      <c r="L7" s="789" t="s">
        <v>48</v>
      </c>
      <c r="M7" s="790"/>
      <c r="N7" s="789" t="s">
        <v>51</v>
      </c>
      <c r="O7" s="790"/>
      <c r="P7" s="789" t="s">
        <v>54</v>
      </c>
      <c r="Q7" s="790"/>
      <c r="R7" s="789" t="s">
        <v>57</v>
      </c>
      <c r="S7" s="790"/>
      <c r="T7" s="789" t="s">
        <v>61</v>
      </c>
      <c r="U7" s="790"/>
      <c r="V7" s="789" t="s">
        <v>64</v>
      </c>
      <c r="W7" s="790"/>
      <c r="X7" s="789" t="s">
        <v>68</v>
      </c>
      <c r="Y7" s="790"/>
    </row>
    <row r="8" spans="2:26" s="178" customFormat="1" ht="51.75" customHeight="1" thickBot="1">
      <c r="B8" s="789" t="s">
        <v>12</v>
      </c>
      <c r="C8" s="790"/>
      <c r="D8" s="789" t="s">
        <v>23</v>
      </c>
      <c r="E8" s="790"/>
      <c r="F8" s="789" t="s">
        <v>1295</v>
      </c>
      <c r="G8" s="790"/>
      <c r="H8" s="789" t="s">
        <v>31</v>
      </c>
      <c r="I8" s="790"/>
      <c r="J8" s="789" t="s">
        <v>35</v>
      </c>
      <c r="K8" s="790"/>
      <c r="L8" s="789" t="s">
        <v>35</v>
      </c>
      <c r="M8" s="790"/>
      <c r="N8" s="789" t="s">
        <v>52</v>
      </c>
      <c r="O8" s="790"/>
      <c r="P8" s="789" t="s">
        <v>55</v>
      </c>
      <c r="Q8" s="790"/>
      <c r="R8" s="789" t="s">
        <v>58</v>
      </c>
      <c r="S8" s="790"/>
      <c r="T8" s="789" t="s">
        <v>62</v>
      </c>
      <c r="U8" s="790"/>
      <c r="V8" s="789" t="s">
        <v>65</v>
      </c>
      <c r="W8" s="790"/>
      <c r="X8" s="789" t="s">
        <v>69</v>
      </c>
      <c r="Y8" s="790"/>
    </row>
    <row r="9" spans="2:26" s="178" customFormat="1" ht="47.25" customHeight="1" thickBot="1">
      <c r="B9" s="789" t="s">
        <v>15</v>
      </c>
      <c r="C9" s="790"/>
      <c r="D9" s="789" t="s">
        <v>2</v>
      </c>
      <c r="E9" s="790"/>
      <c r="F9" s="791"/>
      <c r="G9" s="793"/>
      <c r="H9" s="789" t="s">
        <v>32</v>
      </c>
      <c r="I9" s="790"/>
      <c r="J9" s="789" t="s">
        <v>36</v>
      </c>
      <c r="K9" s="790"/>
      <c r="L9" s="789" t="s">
        <v>49</v>
      </c>
      <c r="M9" s="790"/>
      <c r="N9" s="791"/>
      <c r="O9" s="792"/>
      <c r="P9" s="792"/>
      <c r="Q9" s="793"/>
      <c r="R9" s="789" t="s">
        <v>59</v>
      </c>
      <c r="S9" s="790"/>
      <c r="T9" s="791"/>
      <c r="U9" s="793"/>
      <c r="V9" s="789" t="s">
        <v>66</v>
      </c>
      <c r="W9" s="790"/>
      <c r="X9" s="791"/>
      <c r="Y9" s="792"/>
    </row>
    <row r="10" spans="2:26" s="178" customFormat="1" ht="55.5" customHeight="1" thickBot="1">
      <c r="D10" s="789" t="s">
        <v>24</v>
      </c>
      <c r="E10" s="790"/>
      <c r="J10" s="789" t="s">
        <v>37</v>
      </c>
      <c r="K10" s="790"/>
      <c r="L10" s="789" t="s">
        <v>41</v>
      </c>
      <c r="M10" s="790"/>
    </row>
    <row r="11" spans="2:26" s="178" customFormat="1" ht="71.25" customHeight="1" thickBot="1">
      <c r="D11" s="789" t="s">
        <v>414</v>
      </c>
      <c r="E11" s="790"/>
      <c r="J11" s="789" t="s">
        <v>38</v>
      </c>
      <c r="K11" s="790"/>
      <c r="L11" s="789" t="s">
        <v>9</v>
      </c>
      <c r="M11" s="790"/>
    </row>
    <row r="12" spans="2:26" s="178" customFormat="1" ht="36" customHeight="1" thickBot="1">
      <c r="J12" s="789" t="s">
        <v>9</v>
      </c>
      <c r="K12" s="790"/>
      <c r="L12" s="789" t="s">
        <v>43</v>
      </c>
      <c r="M12" s="790"/>
    </row>
    <row r="13" spans="2:26" s="178" customFormat="1" ht="36" customHeight="1" thickBot="1">
      <c r="J13" s="789" t="s">
        <v>39</v>
      </c>
      <c r="K13" s="790"/>
      <c r="L13" s="789" t="s">
        <v>44</v>
      </c>
      <c r="M13" s="790"/>
    </row>
    <row r="14" spans="2:26" s="178" customFormat="1" ht="36" customHeight="1" thickBot="1">
      <c r="J14" s="789" t="s">
        <v>40</v>
      </c>
      <c r="K14" s="790"/>
      <c r="L14" s="789" t="s">
        <v>7</v>
      </c>
      <c r="M14" s="790"/>
    </row>
    <row r="15" spans="2:26" s="178" customFormat="1" ht="36" customHeight="1" thickBot="1">
      <c r="J15" s="789" t="s">
        <v>41</v>
      </c>
      <c r="K15" s="790"/>
      <c r="L15" s="789" t="s">
        <v>46</v>
      </c>
      <c r="M15" s="790"/>
    </row>
    <row r="16" spans="2:26" s="178" customFormat="1" ht="36" customHeight="1" thickBot="1">
      <c r="J16" s="789" t="s">
        <v>42</v>
      </c>
      <c r="K16" s="790"/>
      <c r="L16" s="789" t="s">
        <v>47</v>
      </c>
      <c r="M16" s="790"/>
    </row>
    <row r="17" spans="1:26" s="178" customFormat="1" ht="36" customHeight="1" thickBot="1">
      <c r="J17" s="789" t="s">
        <v>43</v>
      </c>
      <c r="K17" s="790"/>
    </row>
    <row r="18" spans="1:26" s="178" customFormat="1" ht="36" customHeight="1" thickBot="1">
      <c r="J18" s="789" t="s">
        <v>44</v>
      </c>
      <c r="K18" s="790"/>
    </row>
    <row r="19" spans="1:26" s="178" customFormat="1" ht="36" customHeight="1" thickBot="1">
      <c r="J19" s="789" t="s">
        <v>7</v>
      </c>
      <c r="K19" s="790"/>
    </row>
    <row r="20" spans="1:26" s="178" customFormat="1" ht="36" customHeight="1" thickBot="1">
      <c r="J20" s="789" t="s">
        <v>45</v>
      </c>
      <c r="K20" s="790"/>
    </row>
    <row r="21" spans="1:26" s="178" customFormat="1" ht="36" customHeight="1" thickBot="1">
      <c r="J21" s="789" t="s">
        <v>46</v>
      </c>
      <c r="K21" s="790"/>
    </row>
    <row r="22" spans="1:26" s="178" customFormat="1" ht="36" customHeight="1" thickBot="1">
      <c r="J22" s="789" t="s">
        <v>47</v>
      </c>
      <c r="K22" s="790"/>
    </row>
    <row r="23" spans="1:26">
      <c r="A23" s="179"/>
      <c r="B23" s="179"/>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row>
    <row r="24" spans="1:26" ht="74.25" customHeight="1">
      <c r="B24" s="794"/>
      <c r="C24" s="794"/>
    </row>
  </sheetData>
  <sheetProtection algorithmName="SHA-512" hashValue="8Mbsb5WEzWtbXcaBq4UDDyA9BmTOfXZbH3ymi4czAZZj6FWHKidO5ysUbVJsRn+jwyalLq5qBWqXWZjhXNEG3A==" saltValue="fMvi9XNpfDsSX7SN2LItqQ==" spinCount="100000" sheet="1" objects="1" scenarios="1"/>
  <customSheetViews>
    <customSheetView guid="{15F8A144-BC19-4B70-B468-75C2D0F16780}" scale="53" fitToPage="1">
      <pageMargins left="0.7" right="0.7" top="0.75" bottom="0.75" header="0.3" footer="0.3"/>
      <pageSetup scale="54" orientation="landscape" r:id="rId1"/>
    </customSheetView>
  </customSheetViews>
  <mergeCells count="87">
    <mergeCell ref="J19:K19"/>
    <mergeCell ref="J20:K20"/>
    <mergeCell ref="J21:K21"/>
    <mergeCell ref="J22:K22"/>
    <mergeCell ref="B24:C24"/>
    <mergeCell ref="J18:K18"/>
    <mergeCell ref="J12:K12"/>
    <mergeCell ref="L12:M12"/>
    <mergeCell ref="J13:K13"/>
    <mergeCell ref="L13:M13"/>
    <mergeCell ref="J14:K14"/>
    <mergeCell ref="L14:M14"/>
    <mergeCell ref="J15:K15"/>
    <mergeCell ref="L15:M15"/>
    <mergeCell ref="J16:K16"/>
    <mergeCell ref="L16:M16"/>
    <mergeCell ref="J17:K17"/>
    <mergeCell ref="D10:E10"/>
    <mergeCell ref="J10:K10"/>
    <mergeCell ref="L10:M10"/>
    <mergeCell ref="D11:E11"/>
    <mergeCell ref="J11:K11"/>
    <mergeCell ref="L11:M11"/>
    <mergeCell ref="X9:Y9"/>
    <mergeCell ref="B9:C9"/>
    <mergeCell ref="D9:E9"/>
    <mergeCell ref="F9:G9"/>
    <mergeCell ref="H9:I9"/>
    <mergeCell ref="J9:K9"/>
    <mergeCell ref="L9:M9"/>
    <mergeCell ref="N9:O9"/>
    <mergeCell ref="P9:Q9"/>
    <mergeCell ref="R9:S9"/>
    <mergeCell ref="T9:U9"/>
    <mergeCell ref="V9:W9"/>
    <mergeCell ref="X8:Y8"/>
    <mergeCell ref="B8:C8"/>
    <mergeCell ref="D8:E8"/>
    <mergeCell ref="F8:G8"/>
    <mergeCell ref="H8:I8"/>
    <mergeCell ref="J8:K8"/>
    <mergeCell ref="L8:M8"/>
    <mergeCell ref="N8:O8"/>
    <mergeCell ref="P8:Q8"/>
    <mergeCell ref="R8:S8"/>
    <mergeCell ref="T8:U8"/>
    <mergeCell ref="V8:W8"/>
    <mergeCell ref="X7:Y7"/>
    <mergeCell ref="B7:C7"/>
    <mergeCell ref="D7:E7"/>
    <mergeCell ref="F7:G7"/>
    <mergeCell ref="H7:I7"/>
    <mergeCell ref="J7:K7"/>
    <mergeCell ref="L7:M7"/>
    <mergeCell ref="N7:O7"/>
    <mergeCell ref="P7:Q7"/>
    <mergeCell ref="R7:S7"/>
    <mergeCell ref="T7:U7"/>
    <mergeCell ref="V7:W7"/>
    <mergeCell ref="X6:Y6"/>
    <mergeCell ref="B6:C6"/>
    <mergeCell ref="D6:E6"/>
    <mergeCell ref="F6:G6"/>
    <mergeCell ref="H6:I6"/>
    <mergeCell ref="J6:K6"/>
    <mergeCell ref="L6:M6"/>
    <mergeCell ref="N6:O6"/>
    <mergeCell ref="P6:Q6"/>
    <mergeCell ref="R6:S6"/>
    <mergeCell ref="T6:U6"/>
    <mergeCell ref="V6:W6"/>
    <mergeCell ref="X5:Y5"/>
    <mergeCell ref="K2:P2"/>
    <mergeCell ref="K3:P3"/>
    <mergeCell ref="J4:M4"/>
    <mergeCell ref="N4:Q4"/>
    <mergeCell ref="L5:M5"/>
    <mergeCell ref="N5:O5"/>
    <mergeCell ref="P5:Q5"/>
    <mergeCell ref="R5:S5"/>
    <mergeCell ref="T5:U5"/>
    <mergeCell ref="V5:W5"/>
    <mergeCell ref="B5:C5"/>
    <mergeCell ref="D5:E5"/>
    <mergeCell ref="F5:G5"/>
    <mergeCell ref="H5:I5"/>
    <mergeCell ref="J5:K5"/>
  </mergeCells>
  <hyperlinks>
    <hyperlink ref="J4:M4" location="'AME Lean Sensei Questions'!A1" display="AME Lean Sensei Assessment" xr:uid="{4B64FBD1-8ED2-49F7-9C2B-B260C0EA1C1B}"/>
    <hyperlink ref="H8:I8" location="Technology!A13" display="Tech 3" xr:uid="{A8751448-746C-4C11-8F94-817D2A8D2006}"/>
    <hyperlink ref="H9:I9" location="Technology!A18" display="Tech 4" xr:uid="{A95228EB-A640-4B1C-9341-AC7D83A51CB9}"/>
    <hyperlink ref="H7:I7" location="Technology!A8" display="Tech 2 " xr:uid="{008D283F-096E-40BA-B89D-F3ACEABFB07B}"/>
    <hyperlink ref="H6:I6" location="Technology!A1" display="Tech 1" xr:uid="{31CAB628-1D49-41AB-876D-A9A15DA1C92C}"/>
    <hyperlink ref="V7:W7" location="Delivery!C8" display="Lead Time" xr:uid="{C3540A80-68D2-47EF-A07F-7807643BEDE4}"/>
    <hyperlink ref="D11:E11" location="'People Centric Leadership'!C28" display="Diversity and Inclusion" xr:uid="{19991B89-07F4-4ECD-B8C7-00DF50445333}"/>
    <hyperlink ref="H5:I5" location="Technology!A1" display="Technology" xr:uid="{BDA2C070-0057-40BC-899F-E73B45D25E09}"/>
    <hyperlink ref="X8:Y8" location="Profitability!C13" display="Market Share" xr:uid="{DF144C36-D1EC-43E7-A989-6592AF0952CF}"/>
    <hyperlink ref="X7:Y7" location="Profitability!C8" display="Operating Income" xr:uid="{D85237E1-F3D5-4738-B77A-504970281CB1}"/>
    <hyperlink ref="X6:Y6" location="Profitability!C3" display="EBIT" xr:uid="{E2EB85AF-1FD6-49CC-A477-E86D0DA73C7E}"/>
    <hyperlink ref="V9:W9" location="Delivery!C18" display="Parts Shortages" xr:uid="{05E3F044-A0A8-4461-B5EE-B18F43BDAED9}"/>
    <hyperlink ref="V8:W8" location="Delivery!C13" display="Premium Freight" xr:uid="{E68E18EF-10CB-467C-90E6-43E8782D42DF}"/>
    <hyperlink ref="V6:W6" location="Delivery!C3" display="On Time and Complete" xr:uid="{E1E1B0C1-D6A3-4EC1-941A-1F425FBE7A92}"/>
    <hyperlink ref="T8:U8" location="Cost!C13" display="Capacity Management" xr:uid="{676D07FF-5306-4302-9519-83E7793D365C}"/>
    <hyperlink ref="T7:U7" location="Cost!C8" display="Inventory Turns" xr:uid="{377C9258-C1F3-4AA1-8ED6-DD9019F2CF1A}"/>
    <hyperlink ref="T6:U6" location="Cost!C3" display="Value Add / Employee" xr:uid="{079816F9-43A0-42CE-9023-7894C06CDB52}"/>
    <hyperlink ref="R9:S9" location="'Quality Focus'!C18" display="Warranty" xr:uid="{E7280CCA-F25B-403F-896A-D2B9B7956942}"/>
    <hyperlink ref="R8:S8" location="'Quality Focus'!C13" display="Customer Results" xr:uid="{E0DA5107-5E1B-4D58-A7FA-69BB657B186A}"/>
    <hyperlink ref="R7:S7" location="'Quality Focus'!C8" display="Customer Loyalty" xr:uid="{A387BB8B-8DE5-45BD-A16D-648FF461ECB1}"/>
    <hyperlink ref="R6:S6" location="'Quality Focus'!C3" display="Scrap" xr:uid="{DD9D8352-E482-4E9A-BAA5-9CA3EA5D4828}"/>
    <hyperlink ref="P8:Q8" location="'Supplier Development and Proc'!C13" display="Pull Based Systems" xr:uid="{224A7D3E-AF7C-4745-A45E-E6A08D95ECA1}"/>
    <hyperlink ref="P7:Q7" location="'Supplier Development and Proc'!C8" display="Supplier Improvement" xr:uid="{C81B4677-E183-4EF5-B04F-B1426E0D5B3B}"/>
    <hyperlink ref="P6:Q6" location="'Supplier Development and Proc'!C3" display="Supplier Decisions" xr:uid="{9D7E2AD6-59EB-4676-B8BE-F8B3FA541CEB}"/>
    <hyperlink ref="N8:O8" location="'Product Development'!C13" display="Design Tools" xr:uid="{35657EFE-7B41-4068-9D95-E335DC1F71D9}"/>
    <hyperlink ref="N7:O7" location="'Product Development'!C8" display="Design External" xr:uid="{319B9516-4366-4033-85E3-E3B6E15CC1BB}"/>
    <hyperlink ref="L16:M16" location="'Business Operations -In Office'!C53" display="Cross Training" xr:uid="{23B1632D-682D-4EE3-92F7-7016E99F2306}"/>
    <hyperlink ref="L15:M15" location="'Business Operations -In Office'!C48" display="Layout for Flow" xr:uid="{38D7BF16-C4F2-4DCF-9037-5214E0F7346A}"/>
    <hyperlink ref="L14:M14" location="'Business Operations -In Office'!C43" display="5S" xr:uid="{956AD76F-9175-49E3-9A26-483244997409}"/>
    <hyperlink ref="L13:M13" location="'Business Operations -In Office'!C38" display="Value Streams" xr:uid="{F69B2504-0435-422E-A1EE-63A8E4CC4A1C}"/>
    <hyperlink ref="L12:M12" location="'Business Operations -In Office'!C33" display="Visual Performance" xr:uid="{FDF1A08B-0428-4E8B-BAE6-4344BC90313F}"/>
    <hyperlink ref="L11:M11" location="'Business Operations -In Office'!C28" display="Standard Work" xr:uid="{95FEE408-F4A3-40E0-A4E9-3F386A700456}"/>
    <hyperlink ref="L10:M10" location="'Business Operations -In Office'!C23" display="Level Loading" xr:uid="{3771139B-D860-4665-92E8-3D3BA25EBD7C}"/>
    <hyperlink ref="L9:M9" location="'Business Operations -In Office'!C18" display="Information Synchronization" xr:uid="{BDCE4DC9-47AE-4634-9F55-1BB5537515E5}"/>
    <hyperlink ref="L8:M8" location="'Business Operations -In Office'!C13" display="Quality" xr:uid="{E55BA49D-77B9-4928-9C39-E877B325B434}"/>
    <hyperlink ref="L7:M7" location="'Business Operations -In Office'!C8" display="Service Levels" xr:uid="{4B851021-05A6-4C90-B2AC-ABF6D36FBA9D}"/>
    <hyperlink ref="L6:M6" location="'Business Operations -In Office'!C3" display="Waste Reduction" xr:uid="{5AEBD108-5952-4A83-806D-DC7EA06D83B9}"/>
    <hyperlink ref="J22:K22" location="'Operations Improvement'!C83" display="Cross Training" xr:uid="{43602266-D130-4319-A5AF-D362456A81AA}"/>
    <hyperlink ref="J21:K21" location="'Operations Improvement'!C78" display="Layout for Flow" xr:uid="{75A813A7-F7C4-484F-8A74-76042D8F8D27}"/>
    <hyperlink ref="J20:K20" location="'Operations Improvement'!C73" display="Change Over" xr:uid="{BA538616-07A9-4AC3-8A59-2F0BD9B5D6AE}"/>
    <hyperlink ref="J19:K19" location="'Operations Improvement'!C68" display="5S" xr:uid="{4D6069A4-121A-4987-9D7A-8EE0D6E3B58B}"/>
    <hyperlink ref="J18:K18" location="'Operations Improvement'!C63" display="Value Streams" xr:uid="{91D8DFE2-993F-4928-A2AB-37CF2EEA4CC6}"/>
    <hyperlink ref="J17:K17" location="'Operations Improvement'!C58" display="Visual Performance" xr:uid="{30311BC1-8B28-4F67-9FE5-4DD313188FD6}"/>
    <hyperlink ref="J16:K16" location="'Operations Improvement'!C53" display="Maintenance Programs" xr:uid="{73A7BC93-31F8-4E85-961A-6EA5145B648E}"/>
    <hyperlink ref="J15:K15" location="'Operations Improvement'!C48" display="Level Loading" xr:uid="{DF7EF088-96AD-48C3-B28B-6CB2139927DB}"/>
    <hyperlink ref="J14:K14" location="'Operations Improvement'!C43" display="Synchronization" xr:uid="{1A6354ED-F530-4060-BF5F-F7F67B2673B8}"/>
    <hyperlink ref="J13:K13" location="'Operations Improvement'!C38" display="Pull Systems" xr:uid="{70084DDE-2E02-40AD-B17A-C16FB2BBE8D2}"/>
    <hyperlink ref="J12:K12" location="'Operations Improvement'!C33" display="Standard Work" xr:uid="{D97D7046-4198-4C0D-828F-6978F8B1F55D}"/>
    <hyperlink ref="J11:K11" location="'Operations Improvement'!C28" display="Material Handling" xr:uid="{45970BDE-B200-4C0B-A5B5-38BD19E98728}"/>
    <hyperlink ref="J10:K10" location="'Operations Improvement'!C23" display="Finished Goods" xr:uid="{BF7DAFE6-F40E-42ED-BCF2-985165B0885D}"/>
    <hyperlink ref="J9:K9" location="'Operations Improvement'!C18" display="Raw Materials" xr:uid="{9D4944C0-39F4-4A7E-A3A0-6FDD2368DEFD}"/>
    <hyperlink ref="J8:K8" location="'Operations Improvement'!C13" display="Quality" xr:uid="{BC59E877-D6BD-4415-9A99-02CCBF427500}"/>
    <hyperlink ref="J7:K7" location="'Operations Improvement'!C8" display="On Time Delivery" xr:uid="{340BAA52-2C23-4246-A11B-CA525CD527D9}"/>
    <hyperlink ref="J6:K6" location="'Operations Improvement'!C3" display="Waste Reduction" xr:uid="{113EB10C-4D1A-4159-9B95-FD873C4BABD8}"/>
    <hyperlink ref="F8:G8" location="'Safety and Environmental Health'!C13" display="Carbon Neutral" xr:uid="{1FEF4FB4-23A6-4FFC-9671-D785D39E0DB6}"/>
    <hyperlink ref="F7:G7" location="'Safety and Environmental Health'!C8" display="Energy" xr:uid="{6F0A4453-5763-4067-ABCB-0A496627C8E5}"/>
    <hyperlink ref="F6:G6" location="'Safety and Environmental Health'!C3" display="Safety  " xr:uid="{DB628E84-9F5F-45B5-BA72-DD0896392EF3}"/>
    <hyperlink ref="D10:E10" location="'People Centric Leadership'!C23" display="Rewards and Recognition" xr:uid="{E46C7619-0AE3-40DC-97E3-28EF98966880}"/>
    <hyperlink ref="D9:E9" location="'People Centric Leadership'!C18" display="Employee Development" xr:uid="{92717E8A-4A21-4C63-8603-647A5F34F266}"/>
    <hyperlink ref="D8:E8" location="'People Centric Leadership'!C13" display="Problem Solving" xr:uid="{34527A49-D664-4779-9DAA-35B454832B64}"/>
    <hyperlink ref="D7:E7" location="'People Centric Leadership'!C8" display="Morale" xr:uid="{27DB8A3D-640F-417A-99E7-BD87288980E8}"/>
    <hyperlink ref="D6:E6" location="'People Centric Leadership'!C3" display="Respect for Team Members" xr:uid="{EDF9D4A4-2272-4706-9BA5-CE76C70EA870}"/>
    <hyperlink ref="B9:C9" location="'Management System'!C19" display="Continuous Improvement" xr:uid="{58CBC04D-585E-4204-8F56-04A3593CAC89}"/>
    <hyperlink ref="B8:C8" location="'Management System'!C14" display="Leader Standard Work" xr:uid="{A9158ADE-9A02-42DA-B936-44E07C5027E5}"/>
    <hyperlink ref="N6:O6" location="'Product Development'!C3" display="Design Internal" xr:uid="{D034BEBD-0C15-480C-A2E6-2A3D8F809642}"/>
    <hyperlink ref="X5:Y5" location="Profitability!A1" display="Profitability" xr:uid="{DD3331E1-C4EF-4645-B1F0-B75116EBCE7F}"/>
    <hyperlink ref="V5:W5" location="Delivery!A1" display="Delivery" xr:uid="{D4720BA3-6AFC-4589-A1A0-C9908E161249}"/>
    <hyperlink ref="T5:U5" location="Cost!A1" display="Cost" xr:uid="{7F08F193-CC9F-4FC4-B5DC-6E0A1C67AEB3}"/>
    <hyperlink ref="R5:S5" location="'Quality Focus'!A1" display="Quality Focus" xr:uid="{8AB7696C-55AB-4FA8-9A89-DDD507C26B3C}"/>
    <hyperlink ref="P5:Q5" location="'Supplier Development and Proc'!A1" display="Supplier Development and Procurement" xr:uid="{CACFC18F-8D3C-40D4-80F6-C5D8B9CEA8E2}"/>
    <hyperlink ref="N5:O5" location="'Product Development'!A1" display="Product Development" xr:uid="{D2571EBF-D590-4370-89EC-FE00E6347A24}"/>
    <hyperlink ref="L5:M5" location="'Business Operations -In Office'!A1" display="Business Operations                   (In the Office)" xr:uid="{B996FE67-4B40-4F67-9EBE-119EC5663D7D}"/>
    <hyperlink ref="J5:K5" location="'Operations Improvement'!A1" display="Operations Improvement" xr:uid="{CC99C8AF-6A6A-45DF-9E68-F05F758CEA90}"/>
    <hyperlink ref="F5:G5" location="'Safety and Environmental Health'!A1" display="Safety and Environmental Health" xr:uid="{A930BDC4-E3D1-4C52-A841-15AD17CB6DD6}"/>
    <hyperlink ref="D5:E5" location="'People Centric Leadership'!A1" display="People Centric Leadership" xr:uid="{C4D0383E-CA04-4292-BDC5-313C6CAF97E1}"/>
    <hyperlink ref="B5:C5" location="'Management System'!A1" display="Management System" xr:uid="{B6F95CA2-B07E-4414-AACB-3B136D73B66F}"/>
    <hyperlink ref="B7:C7" location="'Management System'!C9" display="Management System Reporting" xr:uid="{D84450F1-AA19-4B2A-B192-CCF003E83757}"/>
    <hyperlink ref="B6:C6" location="'Management System'!C3" display="Policy Deployment" xr:uid="{37B20314-CE9B-42CE-8078-553DEE1FE44D}"/>
  </hyperlinks>
  <pageMargins left="0.7" right="0.7" top="0.75" bottom="0.75" header="0.3" footer="0.3"/>
  <pageSetup scale="48" orientation="landscape" r:id="rId2"/>
  <drawing r:id="rId3"/>
  <extLst>
    <ext xmlns:x14="http://schemas.microsoft.com/office/spreadsheetml/2009/9/main" uri="{78C0D931-6437-407d-A8EE-F0AAD7539E65}">
      <x14:conditionalFormattings>
        <x14:conditionalFormatting xmlns:xm="http://schemas.microsoft.com/office/excel/2006/main">
          <x14:cfRule type="expression" priority="390" stopIfTrue="1" id="{8773FF19-7208-4ADC-81A2-EF6EA81B1636}">
            <xm:f>'Report Card'!$F$4="F"</xm:f>
            <x14:dxf>
              <fill>
                <patternFill>
                  <bgColor rgb="FFFF0000"/>
                </patternFill>
              </fill>
            </x14:dxf>
          </x14:cfRule>
          <x14:cfRule type="expression" priority="389" stopIfTrue="1" id="{38208F9D-DC2E-45BB-8104-F51F5C0A2AAA}">
            <xm:f>'Report Card'!$F$4="D"</xm:f>
            <x14:dxf>
              <fill>
                <patternFill>
                  <bgColor rgb="FFFFC000"/>
                </patternFill>
              </fill>
            </x14:dxf>
          </x14:cfRule>
          <x14:cfRule type="expression" priority="388" stopIfTrue="1" id="{68523E57-FF45-4E7D-90D6-B4BEB65060BB}">
            <xm:f>'Report Card'!$F$4="C"</xm:f>
            <x14:dxf>
              <fill>
                <patternFill>
                  <bgColor rgb="FFFFFF00"/>
                </patternFill>
              </fill>
            </x14:dxf>
          </x14:cfRule>
          <x14:cfRule type="expression" priority="387" stopIfTrue="1" id="{1451C74E-37A7-4690-ACD3-134121782BDB}">
            <xm:f>'Report Card'!$F$4="A+"</xm:f>
            <x14:dxf>
              <fill>
                <patternFill>
                  <bgColor rgb="FF00B050"/>
                </patternFill>
              </fill>
            </x14:dxf>
          </x14:cfRule>
          <x14:cfRule type="expression" priority="386" stopIfTrue="1" id="{14780549-F0D3-4543-960F-646FBAB553DE}">
            <xm:f>'Report Card'!$F$4="B"</xm:f>
            <x14:dxf>
              <fill>
                <patternFill>
                  <bgColor theme="9" tint="0.39994506668294322"/>
                </patternFill>
              </fill>
            </x14:dxf>
          </x14:cfRule>
          <x14:cfRule type="expression" priority="385" stopIfTrue="1" id="{4E4A7295-E608-49F8-9C84-9CE6577DD661}">
            <xm:f>'Report Card'!$F$4="A"</xm:f>
            <x14:dxf>
              <fill>
                <patternFill>
                  <bgColor rgb="FF92D050"/>
                </patternFill>
              </fill>
            </x14:dxf>
          </x14:cfRule>
          <xm:sqref>B6:C6</xm:sqref>
        </x14:conditionalFormatting>
        <x14:conditionalFormatting xmlns:xm="http://schemas.microsoft.com/office/excel/2006/main">
          <x14:cfRule type="expression" priority="384" stopIfTrue="1" id="{33667ACB-0F05-4CCA-8D8B-1B32341C1953}">
            <xm:f>'Report Card'!$F$5="F"</xm:f>
            <x14:dxf>
              <fill>
                <patternFill>
                  <bgColor rgb="FFFF0000"/>
                </patternFill>
              </fill>
            </x14:dxf>
          </x14:cfRule>
          <x14:cfRule type="expression" priority="383" stopIfTrue="1" id="{0716C203-CF8B-4F6A-8BA0-6E18628BC7EF}">
            <xm:f>'Report Card'!$F$5="D"</xm:f>
            <x14:dxf>
              <fill>
                <patternFill>
                  <bgColor rgb="FFFFC000"/>
                </patternFill>
              </fill>
            </x14:dxf>
          </x14:cfRule>
          <x14:cfRule type="expression" priority="382" stopIfTrue="1" id="{7EF7638F-A8F2-4A5F-805D-F70DE1FE053A}">
            <xm:f>'Report Card'!$F$5="C"</xm:f>
            <x14:dxf>
              <fill>
                <patternFill>
                  <bgColor rgb="FFFFFF00"/>
                </patternFill>
              </fill>
            </x14:dxf>
          </x14:cfRule>
          <x14:cfRule type="expression" priority="381" stopIfTrue="1" id="{809B03E0-738A-4707-AD51-46F3785163FF}">
            <xm:f>'Report Card'!$F$5="A+"</xm:f>
            <x14:dxf>
              <fill>
                <patternFill>
                  <bgColor rgb="FF00B050"/>
                </patternFill>
              </fill>
            </x14:dxf>
          </x14:cfRule>
          <x14:cfRule type="expression" priority="380" stopIfTrue="1" id="{64D8B06D-B7B8-4123-870A-87A45317CEA7}">
            <xm:f>'Report Card'!$F$5="B"</xm:f>
            <x14:dxf>
              <fill>
                <patternFill>
                  <bgColor theme="9" tint="0.39994506668294322"/>
                </patternFill>
              </fill>
            </x14:dxf>
          </x14:cfRule>
          <x14:cfRule type="expression" priority="379" stopIfTrue="1" id="{0C724481-71A7-4383-BED8-946B967C1948}">
            <xm:f>'Report Card'!$F$5="A"</xm:f>
            <x14:dxf>
              <fill>
                <patternFill>
                  <bgColor rgb="FF92D050"/>
                </patternFill>
              </fill>
            </x14:dxf>
          </x14:cfRule>
          <xm:sqref>B7:C7</xm:sqref>
        </x14:conditionalFormatting>
        <x14:conditionalFormatting xmlns:xm="http://schemas.microsoft.com/office/excel/2006/main">
          <x14:cfRule type="expression" priority="378" stopIfTrue="1" id="{F3E7A68E-B57A-4D73-B0DD-CCD62B48CEF3}">
            <xm:f>'Report Card'!$F$6="F"</xm:f>
            <x14:dxf>
              <fill>
                <patternFill>
                  <bgColor rgb="FFFF0000"/>
                </patternFill>
              </fill>
            </x14:dxf>
          </x14:cfRule>
          <x14:cfRule type="expression" priority="377" stopIfTrue="1" id="{A436A0F3-00FA-4152-B5A1-D836B169F6A2}">
            <xm:f>'Report Card'!$F$6="D"</xm:f>
            <x14:dxf>
              <fill>
                <patternFill>
                  <bgColor rgb="FFFFC000"/>
                </patternFill>
              </fill>
            </x14:dxf>
          </x14:cfRule>
          <x14:cfRule type="expression" priority="376" stopIfTrue="1" id="{9AF0C98E-D7E3-43DF-9025-A4A09AF613D2}">
            <xm:f>'Report Card'!$F$6="C"</xm:f>
            <x14:dxf>
              <fill>
                <patternFill>
                  <bgColor rgb="FFFFFF00"/>
                </patternFill>
              </fill>
            </x14:dxf>
          </x14:cfRule>
          <x14:cfRule type="expression" priority="375" stopIfTrue="1" id="{D50B290E-F16A-4D9C-99B8-27236BB434D4}">
            <xm:f>'Report Card'!$F$6="A+"</xm:f>
            <x14:dxf>
              <fill>
                <patternFill>
                  <bgColor rgb="FF00B050"/>
                </patternFill>
              </fill>
            </x14:dxf>
          </x14:cfRule>
          <x14:cfRule type="expression" priority="374" stopIfTrue="1" id="{FE369C63-7391-47E2-9ADB-BDD4B4C38E62}">
            <xm:f>'Report Card'!$F$6="B"</xm:f>
            <x14:dxf>
              <fill>
                <patternFill>
                  <bgColor theme="9" tint="0.59996337778862885"/>
                </patternFill>
              </fill>
            </x14:dxf>
          </x14:cfRule>
          <x14:cfRule type="expression" priority="373" stopIfTrue="1" id="{C5077AB4-BB72-427A-8ACD-1898511F7EAC}">
            <xm:f>'Report Card'!$F$6="A"</xm:f>
            <x14:dxf>
              <fill>
                <patternFill>
                  <bgColor rgb="FF92D050"/>
                </patternFill>
              </fill>
            </x14:dxf>
          </x14:cfRule>
          <xm:sqref>B8:C8</xm:sqref>
        </x14:conditionalFormatting>
        <x14:conditionalFormatting xmlns:xm="http://schemas.microsoft.com/office/excel/2006/main">
          <x14:cfRule type="expression" priority="372" stopIfTrue="1" id="{6D1864F9-5C7C-4887-A6C0-9F1ECA3128D8}">
            <xm:f>'Report Card'!$F$7="F"</xm:f>
            <x14:dxf>
              <fill>
                <patternFill>
                  <bgColor rgb="FFFF0000"/>
                </patternFill>
              </fill>
            </x14:dxf>
          </x14:cfRule>
          <x14:cfRule type="expression" priority="371" stopIfTrue="1" id="{41C31791-D572-4128-A4BC-725E6FDE2329}">
            <xm:f>'Report Card'!$F$7="D"</xm:f>
            <x14:dxf>
              <fill>
                <patternFill>
                  <bgColor rgb="FFFFC000"/>
                </patternFill>
              </fill>
            </x14:dxf>
          </x14:cfRule>
          <x14:cfRule type="expression" priority="370" stopIfTrue="1" id="{0D6CD06A-F85B-4623-9ECB-9B70B0A2DC06}">
            <xm:f>'Report Card'!$F$7="C"</xm:f>
            <x14:dxf>
              <fill>
                <patternFill>
                  <bgColor rgb="FFFFFF00"/>
                </patternFill>
              </fill>
            </x14:dxf>
          </x14:cfRule>
          <x14:cfRule type="expression" priority="369" stopIfTrue="1" id="{CA520CC8-8778-43E6-8CEB-BA74E5140F0B}">
            <xm:f>'Report Card'!$F$7="A+"</xm:f>
            <x14:dxf>
              <fill>
                <patternFill>
                  <bgColor rgb="FF00B050"/>
                </patternFill>
              </fill>
            </x14:dxf>
          </x14:cfRule>
          <x14:cfRule type="expression" priority="368" stopIfTrue="1" id="{89BD2210-2821-4EE1-8B53-84BFFF8CEE02}">
            <xm:f>'Report Card'!$F$7="B"</xm:f>
            <x14:dxf>
              <fill>
                <patternFill>
                  <bgColor theme="9" tint="0.39994506668294322"/>
                </patternFill>
              </fill>
            </x14:dxf>
          </x14:cfRule>
          <x14:cfRule type="expression" priority="367" stopIfTrue="1" id="{D40E51EA-F9E2-4206-A7F1-AE973B8C637C}">
            <xm:f>'Report Card'!$F$7="A"</xm:f>
            <x14:dxf>
              <fill>
                <patternFill>
                  <bgColor rgb="FF92D050"/>
                </patternFill>
              </fill>
            </x14:dxf>
          </x14:cfRule>
          <xm:sqref>B9:C9</xm:sqref>
        </x14:conditionalFormatting>
        <x14:conditionalFormatting xmlns:xm="http://schemas.microsoft.com/office/excel/2006/main">
          <x14:cfRule type="expression" priority="366" stopIfTrue="1" id="{DA1EA561-1D71-4DA8-AE58-13B7DE2BD01E}">
            <xm:f>'Report Card'!$F$9="A"</xm:f>
            <x14:dxf>
              <fill>
                <patternFill>
                  <bgColor rgb="FF92D050"/>
                </patternFill>
              </fill>
            </x14:dxf>
          </x14:cfRule>
          <x14:cfRule type="expression" priority="365" stopIfTrue="1" id="{6F11CB90-7BC5-4875-B520-9DF16EF8FBFC}">
            <xm:f>'Report Card'!$F$9="A+"</xm:f>
            <x14:dxf>
              <fill>
                <patternFill>
                  <bgColor rgb="FF00B050"/>
                </patternFill>
              </fill>
            </x14:dxf>
          </x14:cfRule>
          <x14:cfRule type="expression" priority="364" stopIfTrue="1" id="{698FC959-87B2-4DC7-BD06-96B65BB641AD}">
            <xm:f>'Report Card'!$F$9="B"</xm:f>
            <x14:dxf>
              <fill>
                <patternFill>
                  <bgColor theme="9" tint="0.59996337778862885"/>
                </patternFill>
              </fill>
            </x14:dxf>
          </x14:cfRule>
          <x14:cfRule type="expression" priority="363" stopIfTrue="1" id="{CC186FDD-F6D6-438B-A31C-D496E84A45DA}">
            <xm:f>'Report Card'!$F$9="C"</xm:f>
            <x14:dxf>
              <fill>
                <patternFill>
                  <bgColor rgb="FFFFFF00"/>
                </patternFill>
              </fill>
            </x14:dxf>
          </x14:cfRule>
          <x14:cfRule type="expression" priority="362" stopIfTrue="1" id="{4CE2F586-BC10-4044-8219-E295A6720E0B}">
            <xm:f>'Report Card'!$F$9="D"</xm:f>
            <x14:dxf>
              <fill>
                <patternFill>
                  <bgColor rgb="FFFFC000"/>
                </patternFill>
              </fill>
            </x14:dxf>
          </x14:cfRule>
          <x14:cfRule type="expression" priority="361" stopIfTrue="1" id="{EAA839F4-08E8-4E83-AF1A-A092CE895DFA}">
            <xm:f>'Report Card'!$F$9="F"</xm:f>
            <x14:dxf>
              <fill>
                <patternFill>
                  <bgColor rgb="FFFF0000"/>
                </patternFill>
              </fill>
            </x14:dxf>
          </x14:cfRule>
          <xm:sqref>D6:E6</xm:sqref>
        </x14:conditionalFormatting>
        <x14:conditionalFormatting xmlns:xm="http://schemas.microsoft.com/office/excel/2006/main">
          <x14:cfRule type="expression" priority="360" stopIfTrue="1" id="{1AB7DF95-52E5-4BFA-82C4-E7A4B4DF0397}">
            <xm:f>'Report Card'!$F$10="A"</xm:f>
            <x14:dxf>
              <fill>
                <patternFill>
                  <bgColor rgb="FF92D050"/>
                </patternFill>
              </fill>
            </x14:dxf>
          </x14:cfRule>
          <x14:cfRule type="expression" priority="359" stopIfTrue="1" id="{D7870803-510F-4171-852A-A83944C894CB}">
            <xm:f>'Report Card'!$F$10="A+"</xm:f>
            <x14:dxf>
              <fill>
                <patternFill>
                  <bgColor rgb="FF00B050"/>
                </patternFill>
              </fill>
            </x14:dxf>
          </x14:cfRule>
          <x14:cfRule type="expression" priority="358" stopIfTrue="1" id="{B643A001-BA97-4BB5-BD2A-CF5ED430A520}">
            <xm:f>'Report Card'!$F$10="B"</xm:f>
            <x14:dxf>
              <fill>
                <patternFill>
                  <bgColor theme="9" tint="0.59996337778862885"/>
                </patternFill>
              </fill>
            </x14:dxf>
          </x14:cfRule>
          <x14:cfRule type="expression" priority="357" stopIfTrue="1" id="{91742B0B-742F-4084-824D-78B96708F42C}">
            <xm:f>'Report Card'!$F$10="C"</xm:f>
            <x14:dxf>
              <fill>
                <patternFill>
                  <bgColor rgb="FFFFFF00"/>
                </patternFill>
              </fill>
            </x14:dxf>
          </x14:cfRule>
          <x14:cfRule type="expression" priority="356" stopIfTrue="1" id="{6C3FF673-FD59-44E7-89C2-39895DD7B470}">
            <xm:f>'Report Card'!$F$10="D"</xm:f>
            <x14:dxf>
              <fill>
                <patternFill>
                  <bgColor rgb="FFFFC000"/>
                </patternFill>
              </fill>
            </x14:dxf>
          </x14:cfRule>
          <x14:cfRule type="expression" priority="355" stopIfTrue="1" id="{1865E41E-1F3B-443B-85CF-077AB91ACD3C}">
            <xm:f>'Report Card'!$F$10="F"</xm:f>
            <x14:dxf>
              <fill>
                <patternFill>
                  <bgColor rgb="FFFF0000"/>
                </patternFill>
              </fill>
            </x14:dxf>
          </x14:cfRule>
          <xm:sqref>D7:E7</xm:sqref>
        </x14:conditionalFormatting>
        <x14:conditionalFormatting xmlns:xm="http://schemas.microsoft.com/office/excel/2006/main">
          <x14:cfRule type="expression" priority="354" stopIfTrue="1" id="{58DE4C43-336F-4400-9630-B872B172BF38}">
            <xm:f>'Report Card'!$F$11="A"</xm:f>
            <x14:dxf>
              <fill>
                <patternFill>
                  <bgColor rgb="FF92D050"/>
                </patternFill>
              </fill>
            </x14:dxf>
          </x14:cfRule>
          <x14:cfRule type="expression" priority="353" stopIfTrue="1" id="{9FBE1E35-D161-47E0-B51F-26EBD5CE5A4B}">
            <xm:f>'Report Card'!$F$11="A+"</xm:f>
            <x14:dxf>
              <fill>
                <patternFill>
                  <bgColor rgb="FF00B050"/>
                </patternFill>
              </fill>
            </x14:dxf>
          </x14:cfRule>
          <x14:cfRule type="expression" priority="352" stopIfTrue="1" id="{00D303B9-B6C6-4D88-95E4-CFF109E08908}">
            <xm:f>'Report Card'!$F$11="B"</xm:f>
            <x14:dxf>
              <fill>
                <patternFill>
                  <bgColor theme="9" tint="0.59996337778862885"/>
                </patternFill>
              </fill>
            </x14:dxf>
          </x14:cfRule>
          <x14:cfRule type="expression" priority="351" stopIfTrue="1" id="{9CD9245C-457B-4CAB-B9B7-9922E5FF124E}">
            <xm:f>'Report Card'!$F$11="C"</xm:f>
            <x14:dxf>
              <fill>
                <patternFill>
                  <bgColor rgb="FFFFFF00"/>
                </patternFill>
              </fill>
            </x14:dxf>
          </x14:cfRule>
          <x14:cfRule type="expression" priority="350" stopIfTrue="1" id="{54B54228-0158-4ADB-B651-7D3728D8060A}">
            <xm:f>'Report Card'!$F$11="D"</xm:f>
            <x14:dxf>
              <fill>
                <patternFill>
                  <bgColor rgb="FFFFC000"/>
                </patternFill>
              </fill>
            </x14:dxf>
          </x14:cfRule>
          <x14:cfRule type="expression" priority="349" stopIfTrue="1" id="{47CF59E6-5715-4965-BC95-8046EF73E23D}">
            <xm:f>'Report Card'!$F$11="F"</xm:f>
            <x14:dxf>
              <fill>
                <patternFill>
                  <bgColor rgb="FFFF0000"/>
                </patternFill>
              </fill>
            </x14:dxf>
          </x14:cfRule>
          <xm:sqref>D8:E8</xm:sqref>
        </x14:conditionalFormatting>
        <x14:conditionalFormatting xmlns:xm="http://schemas.microsoft.com/office/excel/2006/main">
          <x14:cfRule type="expression" priority="348" stopIfTrue="1" id="{3A15B2A1-FE03-46FD-930B-0817C8C51CEE}">
            <xm:f>'Report Card'!$F$12="A"</xm:f>
            <x14:dxf>
              <fill>
                <patternFill>
                  <bgColor rgb="FF92D050"/>
                </patternFill>
              </fill>
            </x14:dxf>
          </x14:cfRule>
          <x14:cfRule type="expression" priority="347" stopIfTrue="1" id="{8CD76D21-5830-40F7-9BB4-D045229D4815}">
            <xm:f>'Report Card'!$F$12="A+"</xm:f>
            <x14:dxf>
              <fill>
                <patternFill>
                  <bgColor rgb="FF00B050"/>
                </patternFill>
              </fill>
            </x14:dxf>
          </x14:cfRule>
          <x14:cfRule type="expression" priority="346" stopIfTrue="1" id="{C14EE8FD-F5EA-4C43-BD68-72E5FA1C7594}">
            <xm:f>'Report Card'!$F$12="B"</xm:f>
            <x14:dxf>
              <fill>
                <patternFill>
                  <bgColor theme="9" tint="0.59996337778862885"/>
                </patternFill>
              </fill>
            </x14:dxf>
          </x14:cfRule>
          <x14:cfRule type="expression" priority="345" stopIfTrue="1" id="{ED2023A5-1BD7-4E7D-B9FA-FA610B403B01}">
            <xm:f>'Report Card'!$F$12="C"</xm:f>
            <x14:dxf>
              <fill>
                <patternFill>
                  <bgColor rgb="FFFFFF00"/>
                </patternFill>
              </fill>
            </x14:dxf>
          </x14:cfRule>
          <x14:cfRule type="expression" priority="344" stopIfTrue="1" id="{EB2398CB-70B9-4215-8639-007721D4F125}">
            <xm:f>'Report Card'!$F$12="D"</xm:f>
            <x14:dxf>
              <fill>
                <patternFill>
                  <bgColor rgb="FFFFC000"/>
                </patternFill>
              </fill>
            </x14:dxf>
          </x14:cfRule>
          <x14:cfRule type="expression" priority="343" stopIfTrue="1" id="{311553FD-C1C7-4FF4-AE66-631ECE1FCB49}">
            <xm:f>'Report Card'!$F$12="F"</xm:f>
            <x14:dxf>
              <fill>
                <patternFill>
                  <bgColor rgb="FFFF0000"/>
                </patternFill>
              </fill>
            </x14:dxf>
          </x14:cfRule>
          <xm:sqref>D9:E9</xm:sqref>
        </x14:conditionalFormatting>
        <x14:conditionalFormatting xmlns:xm="http://schemas.microsoft.com/office/excel/2006/main">
          <x14:cfRule type="expression" priority="342" stopIfTrue="1" id="{CC64F5FB-6674-41A5-87EA-698163DD3121}">
            <xm:f>'Report Card'!$F$13="A"</xm:f>
            <x14:dxf>
              <fill>
                <patternFill>
                  <bgColor rgb="FF92D050"/>
                </patternFill>
              </fill>
            </x14:dxf>
          </x14:cfRule>
          <x14:cfRule type="expression" priority="341" stopIfTrue="1" id="{3C6AFBBA-AD90-4A7A-907F-D2DA699A4BA3}">
            <xm:f>'Report Card'!$F$13="A+"</xm:f>
            <x14:dxf>
              <fill>
                <patternFill>
                  <bgColor rgb="FF00B050"/>
                </patternFill>
              </fill>
            </x14:dxf>
          </x14:cfRule>
          <x14:cfRule type="expression" priority="340" stopIfTrue="1" id="{9BF24601-4672-4442-BB04-70C4D3554DAD}">
            <xm:f>'Report Card'!$F$13="B"</xm:f>
            <x14:dxf>
              <fill>
                <patternFill>
                  <bgColor theme="9" tint="0.59996337778862885"/>
                </patternFill>
              </fill>
            </x14:dxf>
          </x14:cfRule>
          <x14:cfRule type="expression" priority="339" stopIfTrue="1" id="{EE3A8D6D-6F9B-4C63-BDCC-BA9479F83C07}">
            <xm:f>'Report Card'!$F$13="C"</xm:f>
            <x14:dxf>
              <fill>
                <patternFill>
                  <bgColor rgb="FFFFFF00"/>
                </patternFill>
              </fill>
            </x14:dxf>
          </x14:cfRule>
          <x14:cfRule type="expression" priority="338" stopIfTrue="1" id="{16ECBC3C-6410-4408-99D7-53E67B1604F8}">
            <xm:f>'Report Card'!$F$13="D"</xm:f>
            <x14:dxf>
              <fill>
                <patternFill>
                  <bgColor rgb="FFFFC000"/>
                </patternFill>
              </fill>
            </x14:dxf>
          </x14:cfRule>
          <x14:cfRule type="expression" priority="337" stopIfTrue="1" id="{7F07AC04-266E-4183-9828-D3BA06AB91D6}">
            <xm:f>'Report Card'!$F$13="F"</xm:f>
            <x14:dxf>
              <fill>
                <patternFill>
                  <bgColor rgb="FFFF0000"/>
                </patternFill>
              </fill>
            </x14:dxf>
          </x14:cfRule>
          <xm:sqref>D10:E10</xm:sqref>
        </x14:conditionalFormatting>
        <x14:conditionalFormatting xmlns:xm="http://schemas.microsoft.com/office/excel/2006/main">
          <x14:cfRule type="expression" priority="336" stopIfTrue="1" id="{13A0CDF0-AB9C-482A-9AC4-169DFDD56AE4}">
            <xm:f>'Report Card'!$F$14="A"</xm:f>
            <x14:dxf>
              <fill>
                <patternFill>
                  <bgColor rgb="FF92D050"/>
                </patternFill>
              </fill>
            </x14:dxf>
          </x14:cfRule>
          <x14:cfRule type="expression" priority="335" stopIfTrue="1" id="{7D514F39-65C6-4F63-BF64-A96898337EFB}">
            <xm:f>'Report Card'!$F$14="A+"</xm:f>
            <x14:dxf>
              <fill>
                <patternFill>
                  <bgColor rgb="FF00B050"/>
                </patternFill>
              </fill>
            </x14:dxf>
          </x14:cfRule>
          <x14:cfRule type="expression" priority="334" stopIfTrue="1" id="{C2B4FFB4-E24F-4435-B07A-C498602A3EB6}">
            <xm:f>'Report Card'!$F$14="B"</xm:f>
            <x14:dxf>
              <fill>
                <patternFill>
                  <bgColor theme="9" tint="0.59996337778862885"/>
                </patternFill>
              </fill>
            </x14:dxf>
          </x14:cfRule>
          <x14:cfRule type="expression" priority="333" stopIfTrue="1" id="{605CFE99-1C12-43B9-B8B2-957B56B0F804}">
            <xm:f>'Report Card'!$F$14="C"</xm:f>
            <x14:dxf>
              <fill>
                <patternFill>
                  <bgColor rgb="FFFFFF00"/>
                </patternFill>
              </fill>
            </x14:dxf>
          </x14:cfRule>
          <x14:cfRule type="expression" priority="332" stopIfTrue="1" id="{4A8EC5D2-0D76-4B73-8DDC-D81D50D26318}">
            <xm:f>'Report Card'!$F$14="D"</xm:f>
            <x14:dxf>
              <fill>
                <patternFill>
                  <bgColor rgb="FFFFC000"/>
                </patternFill>
              </fill>
            </x14:dxf>
          </x14:cfRule>
          <x14:cfRule type="expression" priority="331" stopIfTrue="1" id="{1FAB2EEA-D2E6-41F9-9624-260D6B4BE005}">
            <xm:f>'Report Card'!$F$14="F"</xm:f>
            <x14:dxf>
              <fill>
                <patternFill>
                  <bgColor rgb="FFFF0000"/>
                </patternFill>
              </fill>
            </x14:dxf>
          </x14:cfRule>
          <xm:sqref>D11:E11</xm:sqref>
        </x14:conditionalFormatting>
        <x14:conditionalFormatting xmlns:xm="http://schemas.microsoft.com/office/excel/2006/main">
          <x14:cfRule type="expression" priority="330" stopIfTrue="1" id="{0323CBC4-6CC5-42C1-B048-CB4DF35911B9}">
            <xm:f>'Report Card'!$F$16="A"</xm:f>
            <x14:dxf>
              <fill>
                <patternFill>
                  <bgColor rgb="FF92D050"/>
                </patternFill>
              </fill>
            </x14:dxf>
          </x14:cfRule>
          <x14:cfRule type="expression" priority="329" stopIfTrue="1" id="{037B6B7E-5C1D-4FFE-8691-288124102401}">
            <xm:f>'Report Card'!$F$16="A+"</xm:f>
            <x14:dxf>
              <fill>
                <patternFill>
                  <bgColor rgb="FF00B050"/>
                </patternFill>
              </fill>
            </x14:dxf>
          </x14:cfRule>
          <x14:cfRule type="expression" priority="328" stopIfTrue="1" id="{19C475E6-074D-43CA-94C7-A27407F5DA94}">
            <xm:f>'Report Card'!$F$16="B"</xm:f>
            <x14:dxf>
              <fill>
                <patternFill>
                  <bgColor theme="9" tint="0.59996337778862885"/>
                </patternFill>
              </fill>
            </x14:dxf>
          </x14:cfRule>
          <x14:cfRule type="expression" priority="327" stopIfTrue="1" id="{FA5CE62C-22BF-434F-8165-12D043B3FFC6}">
            <xm:f>'Report Card'!$F$16="C"</xm:f>
            <x14:dxf>
              <fill>
                <patternFill>
                  <bgColor rgb="FFFFFF00"/>
                </patternFill>
              </fill>
            </x14:dxf>
          </x14:cfRule>
          <x14:cfRule type="expression" priority="326" stopIfTrue="1" id="{D1093F09-4415-4F7F-84FF-5091598ED9B2}">
            <xm:f>'Report Card'!$F$16="D"</xm:f>
            <x14:dxf>
              <fill>
                <patternFill>
                  <bgColor rgb="FFFFC000"/>
                </patternFill>
              </fill>
            </x14:dxf>
          </x14:cfRule>
          <x14:cfRule type="expression" priority="325" stopIfTrue="1" id="{C2C4FF82-F79B-4F99-B5DC-698886A9D509}">
            <xm:f>'Report Card'!$F$16="F"</xm:f>
            <x14:dxf>
              <fill>
                <patternFill>
                  <bgColor rgb="FFFF0000"/>
                </patternFill>
              </fill>
            </x14:dxf>
          </x14:cfRule>
          <xm:sqref>F6:G6</xm:sqref>
        </x14:conditionalFormatting>
        <x14:conditionalFormatting xmlns:xm="http://schemas.microsoft.com/office/excel/2006/main">
          <x14:cfRule type="expression" priority="324" stopIfTrue="1" id="{0F3B2D00-81E1-430E-A07B-2BDB53959C66}">
            <xm:f>'Report Card'!$F$17="A"</xm:f>
            <x14:dxf>
              <fill>
                <patternFill>
                  <bgColor rgb="FF92D050"/>
                </patternFill>
              </fill>
            </x14:dxf>
          </x14:cfRule>
          <x14:cfRule type="expression" priority="323" stopIfTrue="1" id="{CDD810A3-867F-46A1-BF6D-D8F38A1D5391}">
            <xm:f>'Report Card'!$F$17="A+"</xm:f>
            <x14:dxf>
              <fill>
                <patternFill>
                  <bgColor rgb="FF00B050"/>
                </patternFill>
              </fill>
            </x14:dxf>
          </x14:cfRule>
          <x14:cfRule type="expression" priority="322" stopIfTrue="1" id="{A9FFD1DF-498C-472F-829D-B5A7827F3B8E}">
            <xm:f>'Report Card'!$F$17="B"</xm:f>
            <x14:dxf>
              <fill>
                <patternFill>
                  <bgColor theme="9" tint="0.59996337778862885"/>
                </patternFill>
              </fill>
            </x14:dxf>
          </x14:cfRule>
          <x14:cfRule type="expression" priority="321" stopIfTrue="1" id="{0AB63F79-5CAA-4E49-A1BA-14AE5D488214}">
            <xm:f>'Report Card'!$F$17="C"</xm:f>
            <x14:dxf>
              <fill>
                <patternFill>
                  <bgColor rgb="FFFFFF00"/>
                </patternFill>
              </fill>
            </x14:dxf>
          </x14:cfRule>
          <x14:cfRule type="expression" priority="320" stopIfTrue="1" id="{D1C15A1A-7F07-4A73-9D4D-5BD3BD00A6BC}">
            <xm:f>'Report Card'!$F$17="D"</xm:f>
            <x14:dxf>
              <fill>
                <patternFill>
                  <bgColor rgb="FFFFC000"/>
                </patternFill>
              </fill>
            </x14:dxf>
          </x14:cfRule>
          <x14:cfRule type="expression" priority="319" stopIfTrue="1" id="{6F61F084-3D1C-47B6-8B15-4941C1109976}">
            <xm:f>'Report Card'!$F$17="F"</xm:f>
            <x14:dxf>
              <fill>
                <patternFill>
                  <bgColor rgb="FFFF0000"/>
                </patternFill>
              </fill>
            </x14:dxf>
          </x14:cfRule>
          <xm:sqref>F7:G7</xm:sqref>
        </x14:conditionalFormatting>
        <x14:conditionalFormatting xmlns:xm="http://schemas.microsoft.com/office/excel/2006/main">
          <x14:cfRule type="expression" priority="318" stopIfTrue="1" id="{B998544B-F2AC-4C35-9739-A807F6370E78}">
            <xm:f>'Report Card'!$F$18="A"</xm:f>
            <x14:dxf>
              <fill>
                <patternFill>
                  <bgColor rgb="FF92D050"/>
                </patternFill>
              </fill>
            </x14:dxf>
          </x14:cfRule>
          <x14:cfRule type="expression" priority="317" stopIfTrue="1" id="{37485699-1BEE-4285-BB70-4099D7B6A77B}">
            <xm:f>'Report Card'!$F$18="A+"</xm:f>
            <x14:dxf>
              <fill>
                <patternFill>
                  <bgColor rgb="FF00B050"/>
                </patternFill>
              </fill>
            </x14:dxf>
          </x14:cfRule>
          <x14:cfRule type="expression" priority="316" stopIfTrue="1" id="{F32770AF-7CEC-42B0-A163-D623FE4596D5}">
            <xm:f>'Report Card'!$F$18="B"</xm:f>
            <x14:dxf>
              <fill>
                <patternFill>
                  <bgColor theme="9" tint="0.59996337778862885"/>
                </patternFill>
              </fill>
            </x14:dxf>
          </x14:cfRule>
          <x14:cfRule type="expression" priority="315" stopIfTrue="1" id="{FAD210EE-0FFC-4F41-B5B0-350F900BDE36}">
            <xm:f>'Report Card'!$F$18="C"</xm:f>
            <x14:dxf>
              <fill>
                <patternFill>
                  <bgColor rgb="FFFFFF00"/>
                </patternFill>
              </fill>
            </x14:dxf>
          </x14:cfRule>
          <x14:cfRule type="expression" priority="314" stopIfTrue="1" id="{BB2875E8-299C-4873-AC91-5641D8CC7CFC}">
            <xm:f>'Report Card'!$F$18="D"</xm:f>
            <x14:dxf>
              <fill>
                <patternFill>
                  <bgColor rgb="FFFFC000"/>
                </patternFill>
              </fill>
            </x14:dxf>
          </x14:cfRule>
          <x14:cfRule type="expression" priority="313" stopIfTrue="1" id="{46EA9059-E8F5-4618-A2F8-9F59BCE44F71}">
            <xm:f>'Report Card'!$F$18="F"</xm:f>
            <x14:dxf>
              <fill>
                <patternFill>
                  <bgColor rgb="FFFF0000"/>
                </patternFill>
              </fill>
            </x14:dxf>
          </x14:cfRule>
          <xm:sqref>F8:G8</xm:sqref>
        </x14:conditionalFormatting>
        <x14:conditionalFormatting xmlns:xm="http://schemas.microsoft.com/office/excel/2006/main">
          <x14:cfRule type="expression" priority="312" stopIfTrue="1" id="{76323892-6D9B-4EB6-9D4D-5AA6158AAC40}">
            <xm:f>'Report Card'!$F$20="A"</xm:f>
            <x14:dxf>
              <fill>
                <patternFill>
                  <bgColor rgb="FF92D050"/>
                </patternFill>
              </fill>
            </x14:dxf>
          </x14:cfRule>
          <x14:cfRule type="expression" priority="311" stopIfTrue="1" id="{73AD1C57-799B-4F90-9BCB-AEFF945A76CD}">
            <xm:f>'Report Card'!$F$20="A+"</xm:f>
            <x14:dxf>
              <fill>
                <patternFill>
                  <bgColor rgb="FF00B050"/>
                </patternFill>
              </fill>
            </x14:dxf>
          </x14:cfRule>
          <x14:cfRule type="expression" priority="310" stopIfTrue="1" id="{2475CD0A-4456-42D6-A21A-5103FA9C8099}">
            <xm:f>'Report Card'!$F$20="B"</xm:f>
            <x14:dxf>
              <fill>
                <patternFill>
                  <bgColor theme="9" tint="0.59996337778862885"/>
                </patternFill>
              </fill>
            </x14:dxf>
          </x14:cfRule>
          <x14:cfRule type="expression" priority="309" stopIfTrue="1" id="{8162346D-AD5D-4575-A110-072062FDC964}">
            <xm:f>'Report Card'!$F$20="C"</xm:f>
            <x14:dxf>
              <fill>
                <patternFill>
                  <bgColor rgb="FFFFFF00"/>
                </patternFill>
              </fill>
            </x14:dxf>
          </x14:cfRule>
          <x14:cfRule type="expression" priority="308" stopIfTrue="1" id="{8B02018B-F357-44FF-9577-0581F4B0F389}">
            <xm:f>'Report Card'!$F$20="D"</xm:f>
            <x14:dxf>
              <fill>
                <patternFill>
                  <bgColor rgb="FFFFC000"/>
                </patternFill>
              </fill>
            </x14:dxf>
          </x14:cfRule>
          <x14:cfRule type="expression" priority="307" stopIfTrue="1" id="{384972CA-CC2A-4B46-A417-2227922502C0}">
            <xm:f>'Report Card'!$F$20="F"</xm:f>
            <x14:dxf>
              <fill>
                <patternFill>
                  <bgColor rgb="FFFF0000"/>
                </patternFill>
              </fill>
            </x14:dxf>
          </x14:cfRule>
          <xm:sqref>H6:I6</xm:sqref>
        </x14:conditionalFormatting>
        <x14:conditionalFormatting xmlns:xm="http://schemas.microsoft.com/office/excel/2006/main">
          <x14:cfRule type="expression" priority="306" stopIfTrue="1" id="{48E71D2D-5CE9-4C4A-87EF-09507A253676}">
            <xm:f>'Report Card'!$F$21="A"</xm:f>
            <x14:dxf>
              <fill>
                <patternFill>
                  <bgColor rgb="FF92D050"/>
                </patternFill>
              </fill>
            </x14:dxf>
          </x14:cfRule>
          <x14:cfRule type="expression" priority="305" stopIfTrue="1" id="{D5B0D129-193D-4E97-941E-7E936D1A380F}">
            <xm:f>'Report Card'!$F$21="A+"</xm:f>
            <x14:dxf>
              <fill>
                <patternFill>
                  <bgColor rgb="FF00B050"/>
                </patternFill>
              </fill>
            </x14:dxf>
          </x14:cfRule>
          <x14:cfRule type="expression" priority="304" stopIfTrue="1" id="{360549A1-716F-490C-AFBC-CC296AEB52CF}">
            <xm:f>'Report Card'!$F$21="B"</xm:f>
            <x14:dxf>
              <fill>
                <patternFill>
                  <bgColor theme="9" tint="0.59996337778862885"/>
                </patternFill>
              </fill>
            </x14:dxf>
          </x14:cfRule>
          <x14:cfRule type="expression" priority="303" stopIfTrue="1" id="{BF605599-E06E-4F14-ABFA-1B0F249C9494}">
            <xm:f>'Report Card'!$F$21="C"</xm:f>
            <x14:dxf>
              <fill>
                <patternFill>
                  <bgColor rgb="FFFFFF00"/>
                </patternFill>
              </fill>
            </x14:dxf>
          </x14:cfRule>
          <x14:cfRule type="expression" priority="302" stopIfTrue="1" id="{7A09EF95-8B07-42AA-B9E1-0E28CB1A9458}">
            <xm:f>'Report Card'!$F$21="D"</xm:f>
            <x14:dxf>
              <fill>
                <patternFill>
                  <bgColor rgb="FFFFC000"/>
                </patternFill>
              </fill>
            </x14:dxf>
          </x14:cfRule>
          <x14:cfRule type="expression" priority="301" stopIfTrue="1" id="{E715F692-E2DC-469D-8ED6-0E00505921D9}">
            <xm:f>'Report Card'!$F$21="F"</xm:f>
            <x14:dxf>
              <fill>
                <patternFill>
                  <bgColor rgb="FFFF0000"/>
                </patternFill>
              </fill>
            </x14:dxf>
          </x14:cfRule>
          <xm:sqref>H7:I7</xm:sqref>
        </x14:conditionalFormatting>
        <x14:conditionalFormatting xmlns:xm="http://schemas.microsoft.com/office/excel/2006/main">
          <x14:cfRule type="expression" priority="300" stopIfTrue="1" id="{C9404419-1EAA-4441-AC4E-907980298E07}">
            <xm:f>'Report Card'!$F$22="A"</xm:f>
            <x14:dxf>
              <fill>
                <patternFill>
                  <bgColor rgb="FF92D050"/>
                </patternFill>
              </fill>
            </x14:dxf>
          </x14:cfRule>
          <x14:cfRule type="expression" priority="299" stopIfTrue="1" id="{8530CFAB-6BB1-4D1B-B797-7FC6645A415B}">
            <xm:f>'Report Card'!$F$22="A+"</xm:f>
            <x14:dxf>
              <fill>
                <patternFill>
                  <bgColor rgb="FF00B050"/>
                </patternFill>
              </fill>
            </x14:dxf>
          </x14:cfRule>
          <x14:cfRule type="expression" priority="298" stopIfTrue="1" id="{3D424302-2D32-4410-9710-4AA4DE259022}">
            <xm:f>'Report Card'!$F$22="B"</xm:f>
            <x14:dxf>
              <fill>
                <patternFill>
                  <bgColor theme="9" tint="0.59996337778862885"/>
                </patternFill>
              </fill>
            </x14:dxf>
          </x14:cfRule>
          <x14:cfRule type="expression" priority="297" stopIfTrue="1" id="{76949522-28EB-49FC-858E-967B2C59F8EB}">
            <xm:f>'Report Card'!$F$22="C"</xm:f>
            <x14:dxf>
              <fill>
                <patternFill>
                  <bgColor rgb="FFFFFF00"/>
                </patternFill>
              </fill>
            </x14:dxf>
          </x14:cfRule>
          <x14:cfRule type="expression" priority="296" stopIfTrue="1" id="{56EDA0DB-450C-4674-9FE8-1CD4C71E01C2}">
            <xm:f>'Report Card'!$F$22="D"</xm:f>
            <x14:dxf>
              <fill>
                <patternFill>
                  <bgColor rgb="FFFFC000"/>
                </patternFill>
              </fill>
            </x14:dxf>
          </x14:cfRule>
          <x14:cfRule type="expression" priority="295" stopIfTrue="1" id="{1C2395C7-6B96-4CAC-BF32-A4C6CA473106}">
            <xm:f>'Report Card'!$F$22="F"</xm:f>
            <x14:dxf>
              <fill>
                <patternFill>
                  <bgColor rgb="FFFF0000"/>
                </patternFill>
              </fill>
            </x14:dxf>
          </x14:cfRule>
          <xm:sqref>H8:I8</xm:sqref>
        </x14:conditionalFormatting>
        <x14:conditionalFormatting xmlns:xm="http://schemas.microsoft.com/office/excel/2006/main">
          <x14:cfRule type="expression" priority="294" stopIfTrue="1" id="{90A2F865-015B-483A-BE2B-36210165958B}">
            <xm:f>'Report Card'!$F$23="A"</xm:f>
            <x14:dxf>
              <fill>
                <patternFill>
                  <bgColor rgb="FF92D050"/>
                </patternFill>
              </fill>
            </x14:dxf>
          </x14:cfRule>
          <x14:cfRule type="expression" priority="293" stopIfTrue="1" id="{811D19DF-7ADB-49E1-B690-3D1C6630309B}">
            <xm:f>'Report Card'!$F$23="A+"</xm:f>
            <x14:dxf>
              <fill>
                <patternFill>
                  <bgColor rgb="FF00B050"/>
                </patternFill>
              </fill>
            </x14:dxf>
          </x14:cfRule>
          <x14:cfRule type="expression" priority="292" stopIfTrue="1" id="{44959C7F-85EC-4DB9-9C3F-82CC61AC9612}">
            <xm:f>'Report Card'!$F$23="B"</xm:f>
            <x14:dxf>
              <fill>
                <patternFill>
                  <bgColor theme="9" tint="0.59996337778862885"/>
                </patternFill>
              </fill>
            </x14:dxf>
          </x14:cfRule>
          <x14:cfRule type="expression" priority="291" stopIfTrue="1" id="{6F6DF7EF-F093-400F-943C-707426B9EA90}">
            <xm:f>'Report Card'!$F$23="C"</xm:f>
            <x14:dxf>
              <fill>
                <patternFill>
                  <bgColor rgb="FFFFFF00"/>
                </patternFill>
              </fill>
            </x14:dxf>
          </x14:cfRule>
          <x14:cfRule type="expression" priority="290" stopIfTrue="1" id="{311CF3F9-F71E-4F28-9393-ACD75100CD64}">
            <xm:f>'Report Card'!$F$23="D"</xm:f>
            <x14:dxf>
              <fill>
                <patternFill>
                  <bgColor rgb="FFFFC000"/>
                </patternFill>
              </fill>
            </x14:dxf>
          </x14:cfRule>
          <x14:cfRule type="expression" priority="289" stopIfTrue="1" id="{26C1EF10-A28C-4A74-B27B-8DD8AE813E6F}">
            <xm:f>'Report Card'!$F$23="F"</xm:f>
            <x14:dxf>
              <fill>
                <patternFill>
                  <bgColor rgb="FFFF0000"/>
                </patternFill>
              </fill>
            </x14:dxf>
          </x14:cfRule>
          <xm:sqref>H9:I9</xm:sqref>
        </x14:conditionalFormatting>
        <x14:conditionalFormatting xmlns:xm="http://schemas.microsoft.com/office/excel/2006/main">
          <x14:cfRule type="expression" priority="288" stopIfTrue="1" id="{4F8A9DA5-C908-4821-9092-B34AA2E87A17}">
            <xm:f>'Report Card'!$F$25="A"</xm:f>
            <x14:dxf>
              <fill>
                <patternFill>
                  <bgColor rgb="FF92D050"/>
                </patternFill>
              </fill>
            </x14:dxf>
          </x14:cfRule>
          <x14:cfRule type="expression" priority="287" stopIfTrue="1" id="{9D3D0787-527B-4A58-992E-FFDBF0A682CB}">
            <xm:f>'Report Card'!$F$25="A+"</xm:f>
            <x14:dxf>
              <fill>
                <patternFill>
                  <bgColor rgb="FF00B050"/>
                </patternFill>
              </fill>
            </x14:dxf>
          </x14:cfRule>
          <x14:cfRule type="expression" priority="286" stopIfTrue="1" id="{001D2DA3-320C-4E7E-BE6A-898D29A7DF01}">
            <xm:f>'Report Card'!$F$25="B"</xm:f>
            <x14:dxf>
              <fill>
                <patternFill>
                  <bgColor theme="9" tint="0.59996337778862885"/>
                </patternFill>
              </fill>
            </x14:dxf>
          </x14:cfRule>
          <x14:cfRule type="expression" priority="285" stopIfTrue="1" id="{00541472-46F7-45F1-8167-FF63C7141BD2}">
            <xm:f>'Report Card'!$F$25="C"</xm:f>
            <x14:dxf>
              <fill>
                <patternFill>
                  <bgColor rgb="FFFFFF00"/>
                </patternFill>
              </fill>
            </x14:dxf>
          </x14:cfRule>
          <x14:cfRule type="expression" priority="284" stopIfTrue="1" id="{DFB24A50-B6DF-4A35-9CAA-51D6191BF3E8}">
            <xm:f>'Report Card'!$F$25="D"</xm:f>
            <x14:dxf>
              <fill>
                <patternFill>
                  <bgColor rgb="FFFFC000"/>
                </patternFill>
              </fill>
            </x14:dxf>
          </x14:cfRule>
          <x14:cfRule type="expression" priority="283" stopIfTrue="1" id="{B0016CF3-735E-4107-A7DD-57E3F16CDF4C}">
            <xm:f>'Report Card'!$F$25="F"</xm:f>
            <x14:dxf>
              <fill>
                <patternFill>
                  <bgColor rgb="FFFF0000"/>
                </patternFill>
              </fill>
            </x14:dxf>
          </x14:cfRule>
          <xm:sqref>J6:K6</xm:sqref>
        </x14:conditionalFormatting>
        <x14:conditionalFormatting xmlns:xm="http://schemas.microsoft.com/office/excel/2006/main">
          <x14:cfRule type="expression" priority="282" stopIfTrue="1" id="{7B9DEB77-BBDD-42B1-88B5-37FDCD0D2D34}">
            <xm:f>'Report Card'!$F$26="A"</xm:f>
            <x14:dxf>
              <fill>
                <patternFill>
                  <bgColor rgb="FF92D050"/>
                </patternFill>
              </fill>
            </x14:dxf>
          </x14:cfRule>
          <x14:cfRule type="expression" priority="281" stopIfTrue="1" id="{BAF67ADB-0B4C-4A88-B66A-67B541E2BD1B}">
            <xm:f>'Report Card'!$F$26="A+"</xm:f>
            <x14:dxf>
              <fill>
                <patternFill>
                  <bgColor rgb="FF00B050"/>
                </patternFill>
              </fill>
            </x14:dxf>
          </x14:cfRule>
          <x14:cfRule type="expression" priority="280" stopIfTrue="1" id="{94C404E4-CD59-4DEC-A153-C8AA38983EDB}">
            <xm:f>'Report Card'!$F$26="B"</xm:f>
            <x14:dxf>
              <fill>
                <patternFill>
                  <bgColor theme="9" tint="0.59996337778862885"/>
                </patternFill>
              </fill>
            </x14:dxf>
          </x14:cfRule>
          <x14:cfRule type="expression" priority="279" stopIfTrue="1" id="{90BCF6C9-017C-4B5A-AF29-9FFCBBF39E94}">
            <xm:f>'Report Card'!$F$26="C"</xm:f>
            <x14:dxf>
              <fill>
                <patternFill>
                  <bgColor rgb="FFFFFF00"/>
                </patternFill>
              </fill>
            </x14:dxf>
          </x14:cfRule>
          <x14:cfRule type="expression" priority="278" stopIfTrue="1" id="{7EB9A457-AD98-4A86-9EB2-6D7CB77F979B}">
            <xm:f>'Report Card'!$F$26="D"</xm:f>
            <x14:dxf>
              <fill>
                <patternFill>
                  <bgColor rgb="FFFFC000"/>
                </patternFill>
              </fill>
            </x14:dxf>
          </x14:cfRule>
          <x14:cfRule type="expression" priority="277" stopIfTrue="1" id="{E61FD388-D60E-4100-8555-CC6C303F5A93}">
            <xm:f>'Report Card'!$F$26="F"</xm:f>
            <x14:dxf>
              <fill>
                <patternFill>
                  <bgColor rgb="FFFF0000"/>
                </patternFill>
              </fill>
            </x14:dxf>
          </x14:cfRule>
          <xm:sqref>J7:K7</xm:sqref>
        </x14:conditionalFormatting>
        <x14:conditionalFormatting xmlns:xm="http://schemas.microsoft.com/office/excel/2006/main">
          <x14:cfRule type="expression" priority="276" stopIfTrue="1" id="{2F11BC9B-AF68-44FD-9A25-08B87D852773}">
            <xm:f>'Report Card'!$F$27="A"</xm:f>
            <x14:dxf>
              <fill>
                <patternFill>
                  <bgColor rgb="FF92D050"/>
                </patternFill>
              </fill>
            </x14:dxf>
          </x14:cfRule>
          <x14:cfRule type="expression" priority="275" stopIfTrue="1" id="{83340784-8AAC-43C4-AF2F-FA0D3338755A}">
            <xm:f>'Report Card'!$F$27="A+"</xm:f>
            <x14:dxf>
              <fill>
                <patternFill>
                  <bgColor rgb="FF00B050"/>
                </patternFill>
              </fill>
            </x14:dxf>
          </x14:cfRule>
          <x14:cfRule type="expression" priority="274" stopIfTrue="1" id="{AE98BCD0-1B43-4F3A-8FFC-0F413FD58D2A}">
            <xm:f>'Report Card'!$F$27="B"</xm:f>
            <x14:dxf>
              <fill>
                <patternFill>
                  <bgColor theme="9" tint="0.59996337778862885"/>
                </patternFill>
              </fill>
            </x14:dxf>
          </x14:cfRule>
          <x14:cfRule type="expression" priority="273" stopIfTrue="1" id="{842CF9EE-B66A-4A8D-8B0B-C826E08BA3A6}">
            <xm:f>'Report Card'!$F$27="C"</xm:f>
            <x14:dxf>
              <fill>
                <patternFill>
                  <bgColor rgb="FFFFFF00"/>
                </patternFill>
              </fill>
            </x14:dxf>
          </x14:cfRule>
          <x14:cfRule type="expression" priority="272" stopIfTrue="1" id="{FD28F144-E8D1-4A45-B9DA-59B751389B58}">
            <xm:f>'Report Card'!$F$27="D"</xm:f>
            <x14:dxf>
              <fill>
                <patternFill>
                  <bgColor rgb="FFFFC000"/>
                </patternFill>
              </fill>
            </x14:dxf>
          </x14:cfRule>
          <x14:cfRule type="expression" priority="271" stopIfTrue="1" id="{AA734FEC-96CA-4295-9804-5C48988DC71A}">
            <xm:f>'Report Card'!$F$27="F"</xm:f>
            <x14:dxf>
              <fill>
                <patternFill>
                  <bgColor rgb="FFFF0000"/>
                </patternFill>
              </fill>
            </x14:dxf>
          </x14:cfRule>
          <xm:sqref>J8:K8</xm:sqref>
        </x14:conditionalFormatting>
        <x14:conditionalFormatting xmlns:xm="http://schemas.microsoft.com/office/excel/2006/main">
          <x14:cfRule type="expression" priority="270" stopIfTrue="1" id="{8E5CB490-514C-482D-B55D-1582C36F50D9}">
            <xm:f>'Report Card'!$F$28="A"</xm:f>
            <x14:dxf>
              <fill>
                <patternFill>
                  <bgColor rgb="FF92D050"/>
                </patternFill>
              </fill>
            </x14:dxf>
          </x14:cfRule>
          <x14:cfRule type="expression" priority="269" stopIfTrue="1" id="{C772EAE4-C2BD-4638-A16F-B69BB851B16F}">
            <xm:f>'Report Card'!$F$28="A+"</xm:f>
            <x14:dxf>
              <fill>
                <patternFill>
                  <bgColor rgb="FF00B050"/>
                </patternFill>
              </fill>
            </x14:dxf>
          </x14:cfRule>
          <x14:cfRule type="expression" priority="268" stopIfTrue="1" id="{1509B439-4949-432F-8786-9E7B509C669D}">
            <xm:f>'Report Card'!$F$28="B"</xm:f>
            <x14:dxf>
              <fill>
                <patternFill>
                  <bgColor theme="9" tint="0.59996337778862885"/>
                </patternFill>
              </fill>
            </x14:dxf>
          </x14:cfRule>
          <x14:cfRule type="expression" priority="267" stopIfTrue="1" id="{EA0E3ECB-A80E-42E1-AA10-7872E35F57A4}">
            <xm:f>'Report Card'!$F$28="C"</xm:f>
            <x14:dxf>
              <fill>
                <patternFill>
                  <bgColor rgb="FFFFFF00"/>
                </patternFill>
              </fill>
            </x14:dxf>
          </x14:cfRule>
          <x14:cfRule type="expression" priority="266" stopIfTrue="1" id="{15D56757-0F4D-41E0-A472-E83058F77507}">
            <xm:f>'Report Card'!$F$28="D"</xm:f>
            <x14:dxf>
              <fill>
                <patternFill>
                  <bgColor rgb="FFFFC000"/>
                </patternFill>
              </fill>
            </x14:dxf>
          </x14:cfRule>
          <x14:cfRule type="expression" priority="265" stopIfTrue="1" id="{53F3264F-AEFB-433C-BC19-FE70DC53C315}">
            <xm:f>'Report Card'!$F$28="F"</xm:f>
            <x14:dxf>
              <fill>
                <patternFill>
                  <bgColor rgb="FFFF0000"/>
                </patternFill>
              </fill>
            </x14:dxf>
          </x14:cfRule>
          <xm:sqref>J9:K9</xm:sqref>
        </x14:conditionalFormatting>
        <x14:conditionalFormatting xmlns:xm="http://schemas.microsoft.com/office/excel/2006/main">
          <x14:cfRule type="expression" priority="264" stopIfTrue="1" id="{A1616785-12C7-4BFC-A176-09B0257203BC}">
            <xm:f>'Report Card'!$F$29="A"</xm:f>
            <x14:dxf>
              <fill>
                <patternFill>
                  <bgColor rgb="FF92D050"/>
                </patternFill>
              </fill>
            </x14:dxf>
          </x14:cfRule>
          <x14:cfRule type="expression" priority="263" stopIfTrue="1" id="{729A375C-F9C8-4537-A5CD-D3F0F01C6634}">
            <xm:f>'Report Card'!$F$29="A+"</xm:f>
            <x14:dxf>
              <fill>
                <patternFill>
                  <bgColor rgb="FF00B050"/>
                </patternFill>
              </fill>
            </x14:dxf>
          </x14:cfRule>
          <x14:cfRule type="expression" priority="262" stopIfTrue="1" id="{87088E7D-AD82-4022-8C77-893F5721016D}">
            <xm:f>'Report Card'!$F$29="B"</xm:f>
            <x14:dxf>
              <fill>
                <patternFill>
                  <bgColor theme="9" tint="0.59996337778862885"/>
                </patternFill>
              </fill>
            </x14:dxf>
          </x14:cfRule>
          <x14:cfRule type="expression" priority="261" stopIfTrue="1" id="{3C6E96DD-24D6-4438-B947-B75290B0BA02}">
            <xm:f>'Report Card'!$F$29="C"</xm:f>
            <x14:dxf>
              <fill>
                <patternFill>
                  <bgColor rgb="FFFFFF00"/>
                </patternFill>
              </fill>
            </x14:dxf>
          </x14:cfRule>
          <x14:cfRule type="expression" priority="260" stopIfTrue="1" id="{6C306A28-2772-4D61-9807-CC6F5E072252}">
            <xm:f>'Report Card'!$F$29="D"</xm:f>
            <x14:dxf>
              <fill>
                <patternFill>
                  <bgColor rgb="FFFFC000"/>
                </patternFill>
              </fill>
            </x14:dxf>
          </x14:cfRule>
          <x14:cfRule type="expression" priority="259" stopIfTrue="1" id="{303D022C-1DA5-4C62-8BF0-9216B66C1D1B}">
            <xm:f>'Report Card'!$F$29="F"</xm:f>
            <x14:dxf>
              <fill>
                <patternFill>
                  <bgColor rgb="FFFF0000"/>
                </patternFill>
              </fill>
            </x14:dxf>
          </x14:cfRule>
          <xm:sqref>J10:K10</xm:sqref>
        </x14:conditionalFormatting>
        <x14:conditionalFormatting xmlns:xm="http://schemas.microsoft.com/office/excel/2006/main">
          <x14:cfRule type="expression" priority="258" stopIfTrue="1" id="{E5AB8D50-ACB0-401F-9DB0-CDD6766E4F8C}">
            <xm:f>'Report Card'!$F$30="A"</xm:f>
            <x14:dxf>
              <fill>
                <patternFill>
                  <bgColor rgb="FF92D050"/>
                </patternFill>
              </fill>
            </x14:dxf>
          </x14:cfRule>
          <x14:cfRule type="expression" priority="257" stopIfTrue="1" id="{167FF6E1-A5DE-4221-BB2A-5AFABF198AE6}">
            <xm:f>'Report Card'!$F$30="A+"</xm:f>
            <x14:dxf>
              <fill>
                <patternFill>
                  <bgColor rgb="FF00B050"/>
                </patternFill>
              </fill>
            </x14:dxf>
          </x14:cfRule>
          <x14:cfRule type="expression" priority="256" stopIfTrue="1" id="{C840AF33-57A9-403F-A6F4-3D9F45CB2895}">
            <xm:f>'Report Card'!$F$30="B"</xm:f>
            <x14:dxf>
              <fill>
                <patternFill>
                  <bgColor theme="9" tint="0.59996337778862885"/>
                </patternFill>
              </fill>
            </x14:dxf>
          </x14:cfRule>
          <x14:cfRule type="expression" priority="255" stopIfTrue="1" id="{B9E2532E-C634-43EB-8836-F549F346FF50}">
            <xm:f>'Report Card'!$F$30="C"</xm:f>
            <x14:dxf>
              <fill>
                <patternFill>
                  <bgColor rgb="FFFFFF00"/>
                </patternFill>
              </fill>
            </x14:dxf>
          </x14:cfRule>
          <x14:cfRule type="expression" priority="254" stopIfTrue="1" id="{84CF6D18-70BA-4DF6-B888-37ADDD56E074}">
            <xm:f>'Report Card'!$F$30="D"</xm:f>
            <x14:dxf>
              <fill>
                <patternFill>
                  <bgColor rgb="FFFFC000"/>
                </patternFill>
              </fill>
            </x14:dxf>
          </x14:cfRule>
          <x14:cfRule type="expression" priority="253" stopIfTrue="1" id="{126810CB-F03C-4566-A3B9-50C3020265C9}">
            <xm:f>'Report Card'!$F$30="F"</xm:f>
            <x14:dxf>
              <fill>
                <patternFill>
                  <bgColor rgb="FFFF0000"/>
                </patternFill>
              </fill>
            </x14:dxf>
          </x14:cfRule>
          <xm:sqref>J11:K11</xm:sqref>
        </x14:conditionalFormatting>
        <x14:conditionalFormatting xmlns:xm="http://schemas.microsoft.com/office/excel/2006/main">
          <x14:cfRule type="expression" priority="252" stopIfTrue="1" id="{3BCA476E-92BB-4449-BC13-89E440BAB98D}">
            <xm:f>'Report Card'!$F$31="A"</xm:f>
            <x14:dxf>
              <fill>
                <patternFill>
                  <bgColor rgb="FF92D050"/>
                </patternFill>
              </fill>
            </x14:dxf>
          </x14:cfRule>
          <x14:cfRule type="expression" priority="251" stopIfTrue="1" id="{C426F2CC-D5A2-40EA-A8D8-2938D3FF5CF7}">
            <xm:f>'Report Card'!$F$31="A+"</xm:f>
            <x14:dxf>
              <fill>
                <patternFill>
                  <bgColor rgb="FF00B050"/>
                </patternFill>
              </fill>
            </x14:dxf>
          </x14:cfRule>
          <x14:cfRule type="expression" priority="250" stopIfTrue="1" id="{574C6823-7394-4BBF-A4C7-09D7B8F20CD9}">
            <xm:f>'Report Card'!$F$31="B"</xm:f>
            <x14:dxf>
              <fill>
                <patternFill>
                  <bgColor theme="9" tint="0.59996337778862885"/>
                </patternFill>
              </fill>
            </x14:dxf>
          </x14:cfRule>
          <x14:cfRule type="expression" priority="249" stopIfTrue="1" id="{2E7CA15E-FEB1-4146-B206-CD7C874B27AE}">
            <xm:f>'Report Card'!$F$31="C"</xm:f>
            <x14:dxf>
              <fill>
                <patternFill>
                  <bgColor rgb="FFFFFF00"/>
                </patternFill>
              </fill>
            </x14:dxf>
          </x14:cfRule>
          <x14:cfRule type="expression" priority="248" stopIfTrue="1" id="{199A0787-B55B-498D-B923-DF055B50ABFD}">
            <xm:f>'Report Card'!$F$31="D"</xm:f>
            <x14:dxf>
              <fill>
                <patternFill>
                  <bgColor rgb="FFFFC000"/>
                </patternFill>
              </fill>
            </x14:dxf>
          </x14:cfRule>
          <x14:cfRule type="expression" priority="247" stopIfTrue="1" id="{C6CAF0B1-DFEC-448D-9B00-250C8C70A2D7}">
            <xm:f>'Report Card'!$F$31="F"</xm:f>
            <x14:dxf>
              <fill>
                <patternFill>
                  <bgColor rgb="FFFF0000"/>
                </patternFill>
              </fill>
            </x14:dxf>
          </x14:cfRule>
          <xm:sqref>J12:K12</xm:sqref>
        </x14:conditionalFormatting>
        <x14:conditionalFormatting xmlns:xm="http://schemas.microsoft.com/office/excel/2006/main">
          <x14:cfRule type="expression" priority="246" stopIfTrue="1" id="{3D467B78-9F34-456E-9892-CDC35C5C208F}">
            <xm:f>'Report Card'!$F$32="A"</xm:f>
            <x14:dxf>
              <fill>
                <patternFill>
                  <bgColor rgb="FF92D050"/>
                </patternFill>
              </fill>
            </x14:dxf>
          </x14:cfRule>
          <x14:cfRule type="expression" priority="245" stopIfTrue="1" id="{3A981B24-2EF7-4381-8CDC-C0700FE18A6F}">
            <xm:f>'Report Card'!$F$32="A+"</xm:f>
            <x14:dxf>
              <fill>
                <patternFill>
                  <bgColor rgb="FF00B050"/>
                </patternFill>
              </fill>
            </x14:dxf>
          </x14:cfRule>
          <x14:cfRule type="expression" priority="244" stopIfTrue="1" id="{21A57818-956B-4EB2-B16C-FC897873F9E7}">
            <xm:f>'Report Card'!$F$32="B"</xm:f>
            <x14:dxf>
              <fill>
                <patternFill>
                  <bgColor theme="9" tint="0.59996337778862885"/>
                </patternFill>
              </fill>
            </x14:dxf>
          </x14:cfRule>
          <x14:cfRule type="expression" priority="243" stopIfTrue="1" id="{38236C7B-06A6-48A7-A645-5E131855D8D6}">
            <xm:f>'Report Card'!$F$32="C"</xm:f>
            <x14:dxf>
              <fill>
                <patternFill>
                  <bgColor rgb="FFFFFF00"/>
                </patternFill>
              </fill>
            </x14:dxf>
          </x14:cfRule>
          <x14:cfRule type="expression" priority="242" stopIfTrue="1" id="{6AADFB87-967C-4048-A218-E3C443ED3EC6}">
            <xm:f>'Report Card'!$F$32="D"</xm:f>
            <x14:dxf>
              <fill>
                <patternFill>
                  <bgColor rgb="FFFFC000"/>
                </patternFill>
              </fill>
            </x14:dxf>
          </x14:cfRule>
          <x14:cfRule type="expression" priority="241" stopIfTrue="1" id="{FB49D6BD-97AA-4487-A5F1-847047A7DE7B}">
            <xm:f>'Report Card'!$F$32="F"</xm:f>
            <x14:dxf>
              <fill>
                <patternFill>
                  <bgColor rgb="FFFF0000"/>
                </patternFill>
              </fill>
            </x14:dxf>
          </x14:cfRule>
          <xm:sqref>J13:K13</xm:sqref>
        </x14:conditionalFormatting>
        <x14:conditionalFormatting xmlns:xm="http://schemas.microsoft.com/office/excel/2006/main">
          <x14:cfRule type="expression" priority="240" stopIfTrue="1" id="{0D238C5B-141B-45AD-8F56-7828E446B074}">
            <xm:f>'Report Card'!$F$33="A"</xm:f>
            <x14:dxf>
              <fill>
                <patternFill>
                  <bgColor rgb="FF92D050"/>
                </patternFill>
              </fill>
            </x14:dxf>
          </x14:cfRule>
          <x14:cfRule type="expression" priority="239" stopIfTrue="1" id="{AA9190A7-6F0F-42FE-A7F7-019B8C0FD1F5}">
            <xm:f>'Report Card'!$F$33="A+"</xm:f>
            <x14:dxf>
              <fill>
                <patternFill>
                  <bgColor rgb="FF00B050"/>
                </patternFill>
              </fill>
            </x14:dxf>
          </x14:cfRule>
          <x14:cfRule type="expression" priority="238" stopIfTrue="1" id="{A660CF36-9975-4281-96C4-E6D7BE64F58F}">
            <xm:f>'Report Card'!$F$33="B"</xm:f>
            <x14:dxf>
              <fill>
                <patternFill>
                  <bgColor theme="9" tint="0.59996337778862885"/>
                </patternFill>
              </fill>
            </x14:dxf>
          </x14:cfRule>
          <x14:cfRule type="expression" priority="237" stopIfTrue="1" id="{428DA0ED-927A-4BFB-A07F-73CEFA770A3C}">
            <xm:f>'Report Card'!$F$33="C"</xm:f>
            <x14:dxf>
              <fill>
                <patternFill>
                  <bgColor rgb="FFFFFF00"/>
                </patternFill>
              </fill>
            </x14:dxf>
          </x14:cfRule>
          <x14:cfRule type="expression" priority="236" stopIfTrue="1" id="{9BDEB316-E1D7-4C3A-916D-931B03B8306E}">
            <xm:f>'Report Card'!$F$33="D"</xm:f>
            <x14:dxf>
              <fill>
                <patternFill>
                  <bgColor rgb="FFFFC000"/>
                </patternFill>
              </fill>
            </x14:dxf>
          </x14:cfRule>
          <x14:cfRule type="expression" priority="235" stopIfTrue="1" id="{E490FD54-C1D9-4CDD-94B1-7E82ADC86785}">
            <xm:f>'Report Card'!$F$33="F"</xm:f>
            <x14:dxf>
              <fill>
                <patternFill>
                  <bgColor rgb="FFFF0000"/>
                </patternFill>
              </fill>
            </x14:dxf>
          </x14:cfRule>
          <xm:sqref>J14:K14</xm:sqref>
        </x14:conditionalFormatting>
        <x14:conditionalFormatting xmlns:xm="http://schemas.microsoft.com/office/excel/2006/main">
          <x14:cfRule type="expression" priority="234" stopIfTrue="1" id="{CFBC3DF7-8816-46DE-80EB-08A99A0949EE}">
            <xm:f>'Report Card'!$F$34="A"</xm:f>
            <x14:dxf>
              <fill>
                <patternFill>
                  <bgColor rgb="FF92D050"/>
                </patternFill>
              </fill>
            </x14:dxf>
          </x14:cfRule>
          <x14:cfRule type="expression" priority="233" stopIfTrue="1" id="{DAA4C82C-222D-46C5-B293-13E163AA1DF7}">
            <xm:f>'Report Card'!$F$34="A+"</xm:f>
            <x14:dxf>
              <fill>
                <patternFill>
                  <bgColor rgb="FF00B050"/>
                </patternFill>
              </fill>
            </x14:dxf>
          </x14:cfRule>
          <x14:cfRule type="expression" priority="232" stopIfTrue="1" id="{20876C08-420F-4790-8381-AD8465D834BB}">
            <xm:f>'Report Card'!$F$34="B"</xm:f>
            <x14:dxf>
              <fill>
                <patternFill>
                  <bgColor theme="9" tint="0.59996337778862885"/>
                </patternFill>
              </fill>
            </x14:dxf>
          </x14:cfRule>
          <x14:cfRule type="expression" priority="231" stopIfTrue="1" id="{F99DD9BC-13AA-4F13-BC99-8F19FA125698}">
            <xm:f>'Report Card'!$F$34="C"</xm:f>
            <x14:dxf>
              <fill>
                <patternFill>
                  <bgColor rgb="FFFFFF00"/>
                </patternFill>
              </fill>
            </x14:dxf>
          </x14:cfRule>
          <x14:cfRule type="expression" priority="230" stopIfTrue="1" id="{C447E56F-B965-4FAE-A294-66DD74F5AF54}">
            <xm:f>'Report Card'!$F$34="D"</xm:f>
            <x14:dxf>
              <fill>
                <patternFill>
                  <bgColor rgb="FFFFC000"/>
                </patternFill>
              </fill>
            </x14:dxf>
          </x14:cfRule>
          <x14:cfRule type="expression" priority="229" stopIfTrue="1" id="{6B3BD2C4-2D2D-47F0-A274-5F6F18BB4521}">
            <xm:f>'Report Card'!$F$34="F"</xm:f>
            <x14:dxf>
              <fill>
                <patternFill>
                  <bgColor rgb="FFFF0000"/>
                </patternFill>
              </fill>
            </x14:dxf>
          </x14:cfRule>
          <xm:sqref>J15:K15</xm:sqref>
        </x14:conditionalFormatting>
        <x14:conditionalFormatting xmlns:xm="http://schemas.microsoft.com/office/excel/2006/main">
          <x14:cfRule type="expression" priority="228" stopIfTrue="1" id="{E94045A5-9843-4A49-82D8-F528E53550B1}">
            <xm:f>'Report Card'!$F$35="A"</xm:f>
            <x14:dxf>
              <fill>
                <patternFill>
                  <bgColor rgb="FF92D050"/>
                </patternFill>
              </fill>
            </x14:dxf>
          </x14:cfRule>
          <x14:cfRule type="expression" priority="227" stopIfTrue="1" id="{C9C3ADC0-F7CA-470E-AD60-43BEB2DB17DD}">
            <xm:f>'Report Card'!$F$35="A+"</xm:f>
            <x14:dxf>
              <fill>
                <patternFill>
                  <bgColor rgb="FF00B050"/>
                </patternFill>
              </fill>
            </x14:dxf>
          </x14:cfRule>
          <x14:cfRule type="expression" priority="226" stopIfTrue="1" id="{07B05774-AE47-47DE-A80D-1EFA994DB337}">
            <xm:f>'Report Card'!$F$35="B"</xm:f>
            <x14:dxf>
              <fill>
                <patternFill>
                  <bgColor theme="9" tint="0.59996337778862885"/>
                </patternFill>
              </fill>
            </x14:dxf>
          </x14:cfRule>
          <x14:cfRule type="expression" priority="225" stopIfTrue="1" id="{AFAEE62C-921D-4D1F-8ECE-E9D2A23D606E}">
            <xm:f>'Report Card'!$F$35="C"</xm:f>
            <x14:dxf>
              <fill>
                <patternFill>
                  <bgColor rgb="FFFFFF00"/>
                </patternFill>
              </fill>
            </x14:dxf>
          </x14:cfRule>
          <x14:cfRule type="expression" priority="224" stopIfTrue="1" id="{862018F4-E489-40F3-B7D7-4CA2427B5428}">
            <xm:f>'Report Card'!$F$35="D"</xm:f>
            <x14:dxf>
              <fill>
                <patternFill>
                  <bgColor rgb="FFFFC000"/>
                </patternFill>
              </fill>
            </x14:dxf>
          </x14:cfRule>
          <x14:cfRule type="expression" priority="223" stopIfTrue="1" id="{90D1C7AA-7603-459B-8E81-86E771CF5118}">
            <xm:f>'Report Card'!$F$35="F"</xm:f>
            <x14:dxf>
              <fill>
                <patternFill>
                  <bgColor rgb="FFFF0000"/>
                </patternFill>
              </fill>
            </x14:dxf>
          </x14:cfRule>
          <xm:sqref>J16:K16</xm:sqref>
        </x14:conditionalFormatting>
        <x14:conditionalFormatting xmlns:xm="http://schemas.microsoft.com/office/excel/2006/main">
          <x14:cfRule type="expression" priority="222" stopIfTrue="1" id="{0D62F4F3-BF3E-460D-8A65-616B1F67339E}">
            <xm:f>'Report Card'!$F$36="A"</xm:f>
            <x14:dxf>
              <fill>
                <patternFill>
                  <bgColor rgb="FF92D050"/>
                </patternFill>
              </fill>
            </x14:dxf>
          </x14:cfRule>
          <x14:cfRule type="expression" priority="221" stopIfTrue="1" id="{4C427123-D30E-4964-9F73-67F186833365}">
            <xm:f>'Report Card'!$F$36="A+"</xm:f>
            <x14:dxf>
              <fill>
                <patternFill>
                  <bgColor rgb="FF00B050"/>
                </patternFill>
              </fill>
            </x14:dxf>
          </x14:cfRule>
          <x14:cfRule type="expression" priority="220" stopIfTrue="1" id="{70CFE3D6-0227-432C-B363-60CE13EAB826}">
            <xm:f>'Report Card'!$F$36="B"</xm:f>
            <x14:dxf>
              <fill>
                <patternFill>
                  <bgColor theme="9" tint="0.59996337778862885"/>
                </patternFill>
              </fill>
            </x14:dxf>
          </x14:cfRule>
          <x14:cfRule type="expression" priority="219" stopIfTrue="1" id="{7282E23B-6A9D-4AA3-8250-FA785A6DA935}">
            <xm:f>'Report Card'!$F$36="C"</xm:f>
            <x14:dxf>
              <fill>
                <patternFill>
                  <bgColor rgb="FFFFFF00"/>
                </patternFill>
              </fill>
            </x14:dxf>
          </x14:cfRule>
          <x14:cfRule type="expression" priority="218" stopIfTrue="1" id="{276415D7-E15B-41E7-AC36-0CE5F4F9FB41}">
            <xm:f>'Report Card'!$F$36="D"</xm:f>
            <x14:dxf>
              <fill>
                <patternFill>
                  <bgColor rgb="FFFFC000"/>
                </patternFill>
              </fill>
            </x14:dxf>
          </x14:cfRule>
          <x14:cfRule type="expression" priority="217" stopIfTrue="1" id="{373E28C2-B29F-4108-B4CC-B698C8EB61C7}">
            <xm:f>'Report Card'!$F$36="F"</xm:f>
            <x14:dxf>
              <fill>
                <patternFill>
                  <bgColor rgb="FFFF0000"/>
                </patternFill>
              </fill>
            </x14:dxf>
          </x14:cfRule>
          <xm:sqref>J17:K17</xm:sqref>
        </x14:conditionalFormatting>
        <x14:conditionalFormatting xmlns:xm="http://schemas.microsoft.com/office/excel/2006/main">
          <x14:cfRule type="expression" priority="216" stopIfTrue="1" id="{E46D044D-16C5-4B4D-BF28-786B73F6A52A}">
            <xm:f>'Report Card'!$F$37="A"</xm:f>
            <x14:dxf>
              <fill>
                <patternFill>
                  <bgColor rgb="FF92D050"/>
                </patternFill>
              </fill>
            </x14:dxf>
          </x14:cfRule>
          <x14:cfRule type="expression" priority="215" stopIfTrue="1" id="{386C9BEA-E3AC-414E-9749-5DD03C56BD0E}">
            <xm:f>'Report Card'!$F$37="A+"</xm:f>
            <x14:dxf>
              <fill>
                <patternFill>
                  <bgColor rgb="FF00B050"/>
                </patternFill>
              </fill>
            </x14:dxf>
          </x14:cfRule>
          <x14:cfRule type="expression" priority="214" stopIfTrue="1" id="{90390D11-2ECD-46B2-806D-A5E10E366695}">
            <xm:f>'Report Card'!$F$37="B"</xm:f>
            <x14:dxf>
              <fill>
                <patternFill>
                  <bgColor theme="9" tint="0.59996337778862885"/>
                </patternFill>
              </fill>
            </x14:dxf>
          </x14:cfRule>
          <x14:cfRule type="expression" priority="213" stopIfTrue="1" id="{667E8713-B841-401E-AA34-14DA0A2909D8}">
            <xm:f>'Report Card'!$F$37="C"</xm:f>
            <x14:dxf>
              <fill>
                <patternFill>
                  <bgColor rgb="FFFFFF00"/>
                </patternFill>
              </fill>
            </x14:dxf>
          </x14:cfRule>
          <x14:cfRule type="expression" priority="212" stopIfTrue="1" id="{8BCEBC93-67BB-44DC-9124-2984FDCD3C7C}">
            <xm:f>'Report Card'!$F$37="D"</xm:f>
            <x14:dxf>
              <fill>
                <patternFill>
                  <bgColor rgb="FFFFC000"/>
                </patternFill>
              </fill>
            </x14:dxf>
          </x14:cfRule>
          <x14:cfRule type="expression" priority="211" stopIfTrue="1" id="{67F62CEA-862C-44D6-8E7A-09A34F2E0EE3}">
            <xm:f>'Report Card'!$F$37="F"</xm:f>
            <x14:dxf>
              <fill>
                <patternFill>
                  <bgColor rgb="FFFF0000"/>
                </patternFill>
              </fill>
            </x14:dxf>
          </x14:cfRule>
          <xm:sqref>J18:K18</xm:sqref>
        </x14:conditionalFormatting>
        <x14:conditionalFormatting xmlns:xm="http://schemas.microsoft.com/office/excel/2006/main">
          <x14:cfRule type="expression" priority="210" stopIfTrue="1" id="{DEDDE486-76F4-4664-BEB6-ACB2ED1C9C9F}">
            <xm:f>'Report Card'!$F$38="A"</xm:f>
            <x14:dxf>
              <fill>
                <patternFill>
                  <bgColor rgb="FF92D050"/>
                </patternFill>
              </fill>
            </x14:dxf>
          </x14:cfRule>
          <x14:cfRule type="expression" priority="209" stopIfTrue="1" id="{4138A83B-6482-4604-AD6F-F79F1EA4520F}">
            <xm:f>'Report Card'!$F$38="A+"</xm:f>
            <x14:dxf>
              <fill>
                <patternFill>
                  <bgColor rgb="FF00B050"/>
                </patternFill>
              </fill>
            </x14:dxf>
          </x14:cfRule>
          <x14:cfRule type="expression" priority="208" stopIfTrue="1" id="{A33CAE66-D0AC-41D5-BDCC-F6C56F2F281F}">
            <xm:f>'Report Card'!$F$38="B"</xm:f>
            <x14:dxf>
              <fill>
                <patternFill>
                  <bgColor theme="9" tint="0.59996337778862885"/>
                </patternFill>
              </fill>
            </x14:dxf>
          </x14:cfRule>
          <x14:cfRule type="expression" priority="207" stopIfTrue="1" id="{27C64D10-CA6D-4256-BD81-E77A2D1930E4}">
            <xm:f>'Report Card'!$F$38="C"</xm:f>
            <x14:dxf>
              <fill>
                <patternFill>
                  <bgColor rgb="FFFFFF00"/>
                </patternFill>
              </fill>
            </x14:dxf>
          </x14:cfRule>
          <x14:cfRule type="expression" priority="206" stopIfTrue="1" id="{D3E8DCC9-1FD3-421A-9700-DD2A35F1E76C}">
            <xm:f>'Report Card'!$F$38="D"</xm:f>
            <x14:dxf>
              <fill>
                <patternFill>
                  <bgColor rgb="FFFFC000"/>
                </patternFill>
              </fill>
            </x14:dxf>
          </x14:cfRule>
          <x14:cfRule type="expression" priority="205" stopIfTrue="1" id="{C7AE7CC2-1F43-4692-99CA-A90E0CFA3BB2}">
            <xm:f>'Report Card'!$F$38="F"</xm:f>
            <x14:dxf>
              <fill>
                <patternFill>
                  <bgColor rgb="FFFF0000"/>
                </patternFill>
              </fill>
            </x14:dxf>
          </x14:cfRule>
          <xm:sqref>J19:K19</xm:sqref>
        </x14:conditionalFormatting>
        <x14:conditionalFormatting xmlns:xm="http://schemas.microsoft.com/office/excel/2006/main">
          <x14:cfRule type="expression" priority="204" stopIfTrue="1" id="{14C4F8A9-29C5-430E-B7FA-0EDC55A34AB9}">
            <xm:f>'Report Card'!$F$39="A"</xm:f>
            <x14:dxf>
              <fill>
                <patternFill>
                  <bgColor rgb="FF92D050"/>
                </patternFill>
              </fill>
            </x14:dxf>
          </x14:cfRule>
          <x14:cfRule type="expression" priority="203" stopIfTrue="1" id="{0D2F73C2-318F-49A0-9957-8E236C12AAA8}">
            <xm:f>'Report Card'!$F$39="A+"</xm:f>
            <x14:dxf>
              <fill>
                <patternFill>
                  <bgColor rgb="FF00B050"/>
                </patternFill>
              </fill>
            </x14:dxf>
          </x14:cfRule>
          <x14:cfRule type="expression" priority="202" stopIfTrue="1" id="{DB2842D9-BEE9-441A-8C58-1A2FDFB88422}">
            <xm:f>'Report Card'!$F$39="B"</xm:f>
            <x14:dxf>
              <fill>
                <patternFill>
                  <bgColor theme="9" tint="0.59996337778862885"/>
                </patternFill>
              </fill>
            </x14:dxf>
          </x14:cfRule>
          <x14:cfRule type="expression" priority="201" stopIfTrue="1" id="{FEA04C31-F875-410C-84CE-9DB289CFACA3}">
            <xm:f>'Report Card'!$F$39="C"</xm:f>
            <x14:dxf>
              <fill>
                <patternFill>
                  <bgColor rgb="FFFFFF00"/>
                </patternFill>
              </fill>
            </x14:dxf>
          </x14:cfRule>
          <x14:cfRule type="expression" priority="200" stopIfTrue="1" id="{BA75CE8C-AC15-4ABD-B34C-27F3678C423B}">
            <xm:f>'Report Card'!$F$39="D"</xm:f>
            <x14:dxf>
              <fill>
                <patternFill>
                  <bgColor rgb="FFFFC000"/>
                </patternFill>
              </fill>
            </x14:dxf>
          </x14:cfRule>
          <x14:cfRule type="expression" priority="199" stopIfTrue="1" id="{92CDC861-6778-43F5-99D8-FD7E3A9403A9}">
            <xm:f>'Report Card'!$F$39="F"</xm:f>
            <x14:dxf>
              <fill>
                <patternFill>
                  <bgColor rgb="FFFF0000"/>
                </patternFill>
              </fill>
            </x14:dxf>
          </x14:cfRule>
          <xm:sqref>J20:K20</xm:sqref>
        </x14:conditionalFormatting>
        <x14:conditionalFormatting xmlns:xm="http://schemas.microsoft.com/office/excel/2006/main">
          <x14:cfRule type="expression" priority="193" stopIfTrue="1" id="{51BDFD78-51AC-4028-9025-0D2D99DCDA2B}">
            <xm:f>'Report Card'!$F$40="F"</xm:f>
            <x14:dxf>
              <fill>
                <patternFill>
                  <bgColor rgb="FFFF0000"/>
                </patternFill>
              </fill>
            </x14:dxf>
          </x14:cfRule>
          <x14:cfRule type="expression" priority="194" stopIfTrue="1" id="{7C57CB7D-9B8A-4098-9EF1-CFF545B3266C}">
            <xm:f>'Report Card'!$F$40="D"</xm:f>
            <x14:dxf>
              <fill>
                <patternFill>
                  <bgColor rgb="FFFFC000"/>
                </patternFill>
              </fill>
            </x14:dxf>
          </x14:cfRule>
          <x14:cfRule type="expression" priority="195" stopIfTrue="1" id="{16BE005C-D92F-44A2-AE16-D9E692DE3A5E}">
            <xm:f>'Report Card'!$F$40="C"</xm:f>
            <x14:dxf>
              <fill>
                <patternFill>
                  <bgColor rgb="FFFFFF00"/>
                </patternFill>
              </fill>
            </x14:dxf>
          </x14:cfRule>
          <x14:cfRule type="expression" priority="196" stopIfTrue="1" id="{7A1EC40C-5453-45E6-97D2-732F200FC186}">
            <xm:f>'Report Card'!$F$40="B"</xm:f>
            <x14:dxf>
              <fill>
                <patternFill>
                  <bgColor theme="9" tint="0.59996337778862885"/>
                </patternFill>
              </fill>
            </x14:dxf>
          </x14:cfRule>
          <x14:cfRule type="expression" priority="197" stopIfTrue="1" id="{DFDAEF5D-0352-4CD2-A51D-A2478EA4E947}">
            <xm:f>'Report Card'!$F$40="A+"</xm:f>
            <x14:dxf>
              <fill>
                <patternFill>
                  <bgColor rgb="FF00B050"/>
                </patternFill>
              </fill>
            </x14:dxf>
          </x14:cfRule>
          <x14:cfRule type="expression" priority="198" stopIfTrue="1" id="{E1F470ED-1A4E-416F-B7DB-8B4057553F3F}">
            <xm:f>'Report Card'!$F$40="A"</xm:f>
            <x14:dxf>
              <fill>
                <patternFill>
                  <bgColor rgb="FF92D050"/>
                </patternFill>
              </fill>
            </x14:dxf>
          </x14:cfRule>
          <xm:sqref>J21:K21</xm:sqref>
        </x14:conditionalFormatting>
        <x14:conditionalFormatting xmlns:xm="http://schemas.microsoft.com/office/excel/2006/main">
          <x14:cfRule type="expression" priority="192" stopIfTrue="1" id="{9627F9D8-1709-4F80-98BB-E58C8F3C5CCC}">
            <xm:f>'Report Card'!$F$41="A"</xm:f>
            <x14:dxf>
              <fill>
                <patternFill>
                  <bgColor rgb="FF92D050"/>
                </patternFill>
              </fill>
            </x14:dxf>
          </x14:cfRule>
          <x14:cfRule type="expression" priority="191" stopIfTrue="1" id="{6FAF3E8E-4D34-465A-BBDC-CA42D7FDECF3}">
            <xm:f>'Report Card'!$F$41="A+"</xm:f>
            <x14:dxf>
              <fill>
                <patternFill>
                  <bgColor rgb="FF00B050"/>
                </patternFill>
              </fill>
            </x14:dxf>
          </x14:cfRule>
          <x14:cfRule type="expression" priority="190" stopIfTrue="1" id="{EF9CE21C-CE28-4830-BA08-B3B28C069AE8}">
            <xm:f>'Report Card'!$F$41="B"</xm:f>
            <x14:dxf>
              <fill>
                <patternFill>
                  <bgColor theme="9" tint="0.59996337778862885"/>
                </patternFill>
              </fill>
            </x14:dxf>
          </x14:cfRule>
          <x14:cfRule type="expression" priority="189" stopIfTrue="1" id="{36B3EB91-74F5-4122-B80C-9ED94C0CC9EF}">
            <xm:f>'Report Card'!$F$41="C"</xm:f>
            <x14:dxf>
              <fill>
                <patternFill>
                  <bgColor rgb="FFFFFF00"/>
                </patternFill>
              </fill>
            </x14:dxf>
          </x14:cfRule>
          <x14:cfRule type="expression" priority="188" stopIfTrue="1" id="{403F7C7B-4886-4B92-AC40-B78D9781A69D}">
            <xm:f>'Report Card'!$F$41="D"</xm:f>
            <x14:dxf>
              <fill>
                <patternFill>
                  <bgColor rgb="FFFFC000"/>
                </patternFill>
              </fill>
            </x14:dxf>
          </x14:cfRule>
          <x14:cfRule type="expression" priority="187" stopIfTrue="1" id="{F5123172-1617-4CD8-8A28-BDD2FB74DB5D}">
            <xm:f>'Report Card'!$F$41="F"</xm:f>
            <x14:dxf>
              <fill>
                <patternFill>
                  <bgColor rgb="FFFF0000"/>
                </patternFill>
              </fill>
            </x14:dxf>
          </x14:cfRule>
          <xm:sqref>J22:K22</xm:sqref>
        </x14:conditionalFormatting>
        <x14:conditionalFormatting xmlns:xm="http://schemas.microsoft.com/office/excel/2006/main">
          <x14:cfRule type="expression" priority="186" stopIfTrue="1" id="{25E3DE36-B929-4AB0-8ABD-05C62748EA07}">
            <xm:f>'Report Card'!$F$43="A"</xm:f>
            <x14:dxf>
              <fill>
                <patternFill>
                  <bgColor rgb="FF92D050"/>
                </patternFill>
              </fill>
            </x14:dxf>
          </x14:cfRule>
          <x14:cfRule type="expression" priority="185" stopIfTrue="1" id="{0A1748B2-B5CA-4AFA-B640-09A80E08D0F3}">
            <xm:f>'Report Card'!$F$43="A+"</xm:f>
            <x14:dxf>
              <fill>
                <patternFill>
                  <bgColor rgb="FF00B050"/>
                </patternFill>
              </fill>
            </x14:dxf>
          </x14:cfRule>
          <x14:cfRule type="expression" priority="184" stopIfTrue="1" id="{3C9DBD68-D8B1-4DB1-AA4F-E8979184BE3F}">
            <xm:f>'Report Card'!$F$43="B"</xm:f>
            <x14:dxf>
              <fill>
                <patternFill>
                  <bgColor theme="9" tint="0.59996337778862885"/>
                </patternFill>
              </fill>
            </x14:dxf>
          </x14:cfRule>
          <x14:cfRule type="expression" priority="183" stopIfTrue="1" id="{9B49079B-EF2E-4244-B5B1-D393808AB97C}">
            <xm:f>'Report Card'!$F$43="C"</xm:f>
            <x14:dxf>
              <fill>
                <patternFill>
                  <bgColor rgb="FFFFFF00"/>
                </patternFill>
              </fill>
            </x14:dxf>
          </x14:cfRule>
          <x14:cfRule type="expression" priority="182" stopIfTrue="1" id="{7AB1F40F-F892-4B17-B10C-C63539CFA48E}">
            <xm:f>'Report Card'!$F$43="D"</xm:f>
            <x14:dxf>
              <fill>
                <patternFill>
                  <bgColor rgb="FFFFC000"/>
                </patternFill>
              </fill>
            </x14:dxf>
          </x14:cfRule>
          <x14:cfRule type="expression" priority="181" stopIfTrue="1" id="{3F3E2947-B8C0-4500-8915-8A75D369225D}">
            <xm:f>'Report Card'!$F$43="F"</xm:f>
            <x14:dxf>
              <fill>
                <patternFill>
                  <bgColor rgb="FFFF0000"/>
                </patternFill>
              </fill>
            </x14:dxf>
          </x14:cfRule>
          <xm:sqref>L6:M6</xm:sqref>
        </x14:conditionalFormatting>
        <x14:conditionalFormatting xmlns:xm="http://schemas.microsoft.com/office/excel/2006/main">
          <x14:cfRule type="expression" priority="180" stopIfTrue="1" id="{48B56233-FFDA-4303-832F-E0B6CC295B45}">
            <xm:f>'Report Card'!$F$44="A"</xm:f>
            <x14:dxf>
              <fill>
                <patternFill>
                  <bgColor rgb="FF92D050"/>
                </patternFill>
              </fill>
            </x14:dxf>
          </x14:cfRule>
          <x14:cfRule type="expression" priority="179" stopIfTrue="1" id="{BCFAEF9D-1DF2-4981-A752-DC667312467E}">
            <xm:f>'Report Card'!$F$44="A+"</xm:f>
            <x14:dxf>
              <fill>
                <patternFill>
                  <bgColor rgb="FF00B050"/>
                </patternFill>
              </fill>
            </x14:dxf>
          </x14:cfRule>
          <x14:cfRule type="expression" priority="178" stopIfTrue="1" id="{240FEFCA-5518-4CA5-A865-2187204F49D4}">
            <xm:f>'Report Card'!$F$44="B"</xm:f>
            <x14:dxf>
              <fill>
                <patternFill>
                  <bgColor theme="9" tint="0.59996337778862885"/>
                </patternFill>
              </fill>
            </x14:dxf>
          </x14:cfRule>
          <x14:cfRule type="expression" priority="177" stopIfTrue="1" id="{F48D6FBA-AC6B-4AA0-BBB3-C13F8B5AF5B2}">
            <xm:f>'Report Card'!$F$44="C"</xm:f>
            <x14:dxf>
              <fill>
                <patternFill>
                  <bgColor rgb="FFFFFF00"/>
                </patternFill>
              </fill>
            </x14:dxf>
          </x14:cfRule>
          <x14:cfRule type="expression" priority="176" stopIfTrue="1" id="{DF716CD4-6684-41F1-9CA9-96A5B54B4FF3}">
            <xm:f>'Report Card'!$F$44="D"</xm:f>
            <x14:dxf>
              <fill>
                <patternFill>
                  <bgColor rgb="FFFFC000"/>
                </patternFill>
              </fill>
            </x14:dxf>
          </x14:cfRule>
          <x14:cfRule type="expression" priority="175" stopIfTrue="1" id="{CAB2E6E1-0C4D-4423-87E3-8679FBF4FBE0}">
            <xm:f>'Report Card'!$F$44="F"</xm:f>
            <x14:dxf>
              <fill>
                <patternFill>
                  <bgColor rgb="FFFF0000"/>
                </patternFill>
              </fill>
            </x14:dxf>
          </x14:cfRule>
          <xm:sqref>L7:M7</xm:sqref>
        </x14:conditionalFormatting>
        <x14:conditionalFormatting xmlns:xm="http://schemas.microsoft.com/office/excel/2006/main">
          <x14:cfRule type="expression" priority="174" stopIfTrue="1" id="{B0618A69-780F-4384-A56D-CE767393F63C}">
            <xm:f>'Report Card'!$F$45="A"</xm:f>
            <x14:dxf>
              <fill>
                <patternFill>
                  <bgColor rgb="FF92D050"/>
                </patternFill>
              </fill>
            </x14:dxf>
          </x14:cfRule>
          <x14:cfRule type="expression" priority="173" stopIfTrue="1" id="{9CEDFD49-E13B-4784-91D4-EEF9EBEB19BE}">
            <xm:f>'Report Card'!$F$45="A+"</xm:f>
            <x14:dxf>
              <fill>
                <patternFill>
                  <bgColor rgb="FF00B050"/>
                </patternFill>
              </fill>
            </x14:dxf>
          </x14:cfRule>
          <x14:cfRule type="expression" priority="172" stopIfTrue="1" id="{7DD70EC7-79B5-427D-B64A-CEAD0499355D}">
            <xm:f>'Report Card'!$F$45="B"</xm:f>
            <x14:dxf>
              <fill>
                <patternFill>
                  <bgColor theme="9" tint="0.59996337778862885"/>
                </patternFill>
              </fill>
            </x14:dxf>
          </x14:cfRule>
          <x14:cfRule type="expression" priority="171" stopIfTrue="1" id="{572821EA-8CCC-422F-9EF6-C7AEE41B759B}">
            <xm:f>'Report Card'!$F$45="C"</xm:f>
            <x14:dxf>
              <fill>
                <patternFill>
                  <bgColor rgb="FFFFFF00"/>
                </patternFill>
              </fill>
            </x14:dxf>
          </x14:cfRule>
          <x14:cfRule type="expression" priority="170" stopIfTrue="1" id="{9CAB5BD5-8208-49E0-989D-562E4008AA8D}">
            <xm:f>'Report Card'!$F$45="D"</xm:f>
            <x14:dxf>
              <fill>
                <patternFill>
                  <bgColor rgb="FFFFC000"/>
                </patternFill>
              </fill>
            </x14:dxf>
          </x14:cfRule>
          <x14:cfRule type="expression" priority="169" stopIfTrue="1" id="{A151BE60-116A-4AA2-8735-843358A4EEAC}">
            <xm:f>'Report Card'!$F$45="F"</xm:f>
            <x14:dxf>
              <fill>
                <patternFill>
                  <bgColor rgb="FFFF0000"/>
                </patternFill>
              </fill>
            </x14:dxf>
          </x14:cfRule>
          <xm:sqref>L8:M8</xm:sqref>
        </x14:conditionalFormatting>
        <x14:conditionalFormatting xmlns:xm="http://schemas.microsoft.com/office/excel/2006/main">
          <x14:cfRule type="expression" priority="168" stopIfTrue="1" id="{3DA00910-546E-4D1B-BF7E-B715E1B152CF}">
            <xm:f>'Report Card'!$F$46="A"</xm:f>
            <x14:dxf>
              <fill>
                <patternFill>
                  <bgColor rgb="FF92D050"/>
                </patternFill>
              </fill>
            </x14:dxf>
          </x14:cfRule>
          <x14:cfRule type="expression" priority="167" stopIfTrue="1" id="{28577A29-4B5B-4951-822C-A3558C4E9B92}">
            <xm:f>'Report Card'!$F$46="A+"</xm:f>
            <x14:dxf>
              <fill>
                <patternFill>
                  <bgColor rgb="FF00B050"/>
                </patternFill>
              </fill>
            </x14:dxf>
          </x14:cfRule>
          <x14:cfRule type="expression" priority="166" stopIfTrue="1" id="{5C41DFF7-5891-4475-BB83-97C37123D530}">
            <xm:f>'Report Card'!$F$46="B"</xm:f>
            <x14:dxf>
              <fill>
                <patternFill>
                  <bgColor theme="9" tint="0.59996337778862885"/>
                </patternFill>
              </fill>
            </x14:dxf>
          </x14:cfRule>
          <x14:cfRule type="expression" priority="165" stopIfTrue="1" id="{3605529D-2307-498F-8BBF-5D9C1B5108D7}">
            <xm:f>'Report Card'!$F$46="C"</xm:f>
            <x14:dxf>
              <fill>
                <patternFill>
                  <bgColor rgb="FFFFFF00"/>
                </patternFill>
              </fill>
            </x14:dxf>
          </x14:cfRule>
          <x14:cfRule type="expression" priority="164" stopIfTrue="1" id="{BDA32E63-6F9B-4DD3-9FA7-A25B01B22A83}">
            <xm:f>'Report Card'!$F$46="D"</xm:f>
            <x14:dxf>
              <fill>
                <patternFill>
                  <bgColor rgb="FFFFC000"/>
                </patternFill>
              </fill>
            </x14:dxf>
          </x14:cfRule>
          <x14:cfRule type="expression" priority="163" stopIfTrue="1" id="{6EED71DC-32F4-409D-8218-F1B483847AC7}">
            <xm:f>'Report Card'!$F$46="F"</xm:f>
            <x14:dxf>
              <fill>
                <patternFill>
                  <bgColor rgb="FFFF0000"/>
                </patternFill>
              </fill>
            </x14:dxf>
          </x14:cfRule>
          <xm:sqref>L9:M9</xm:sqref>
        </x14:conditionalFormatting>
        <x14:conditionalFormatting xmlns:xm="http://schemas.microsoft.com/office/excel/2006/main">
          <x14:cfRule type="expression" priority="162" stopIfTrue="1" id="{0E5229D4-1E81-4A9B-AFCD-DB282F6CEB03}">
            <xm:f>'Report Card'!$F$47="A"</xm:f>
            <x14:dxf>
              <fill>
                <patternFill>
                  <bgColor rgb="FF92D050"/>
                </patternFill>
              </fill>
            </x14:dxf>
          </x14:cfRule>
          <x14:cfRule type="expression" priority="161" stopIfTrue="1" id="{9D60987F-4C9E-4069-B92C-D66417317883}">
            <xm:f>'Report Card'!$F$47="A+"</xm:f>
            <x14:dxf>
              <fill>
                <patternFill>
                  <bgColor rgb="FF00B050"/>
                </patternFill>
              </fill>
            </x14:dxf>
          </x14:cfRule>
          <x14:cfRule type="expression" priority="160" stopIfTrue="1" id="{3DF52173-FB02-4BF1-89FC-57BFFCFB7C62}">
            <xm:f>'Report Card'!$F$47="B"</xm:f>
            <x14:dxf>
              <fill>
                <patternFill>
                  <bgColor theme="9" tint="0.59996337778862885"/>
                </patternFill>
              </fill>
            </x14:dxf>
          </x14:cfRule>
          <x14:cfRule type="expression" priority="159" stopIfTrue="1" id="{3D786B51-3BAE-442C-9BCE-9E0BBD30EF06}">
            <xm:f>'Report Card'!$F$47="C"</xm:f>
            <x14:dxf>
              <fill>
                <patternFill>
                  <bgColor rgb="FFFFFF00"/>
                </patternFill>
              </fill>
            </x14:dxf>
          </x14:cfRule>
          <x14:cfRule type="expression" priority="158" stopIfTrue="1" id="{8874DE73-9882-4C94-B4AD-21309A45BBE7}">
            <xm:f>'Report Card'!$F$47="D"</xm:f>
            <x14:dxf>
              <fill>
                <patternFill>
                  <bgColor rgb="FFFFC000"/>
                </patternFill>
              </fill>
            </x14:dxf>
          </x14:cfRule>
          <x14:cfRule type="expression" priority="157" stopIfTrue="1" id="{281258B7-1390-4D6D-B3F6-458B98D8E3BF}">
            <xm:f>'Report Card'!$F$47="F"</xm:f>
            <x14:dxf>
              <fill>
                <patternFill>
                  <bgColor rgb="FFFF0000"/>
                </patternFill>
              </fill>
            </x14:dxf>
          </x14:cfRule>
          <xm:sqref>L10:M10</xm:sqref>
        </x14:conditionalFormatting>
        <x14:conditionalFormatting xmlns:xm="http://schemas.microsoft.com/office/excel/2006/main">
          <x14:cfRule type="expression" priority="156" stopIfTrue="1" id="{3314D6B4-FFB5-4377-9D57-4FB5A64AD26E}">
            <xm:f>'Report Card'!$F$48="A"</xm:f>
            <x14:dxf>
              <fill>
                <patternFill>
                  <bgColor rgb="FF92D050"/>
                </patternFill>
              </fill>
            </x14:dxf>
          </x14:cfRule>
          <x14:cfRule type="expression" priority="155" stopIfTrue="1" id="{4ABBAC64-AB39-4442-954A-51FD1AC620F4}">
            <xm:f>'Report Card'!$F$48="A+"</xm:f>
            <x14:dxf>
              <fill>
                <patternFill>
                  <bgColor rgb="FF00B050"/>
                </patternFill>
              </fill>
            </x14:dxf>
          </x14:cfRule>
          <x14:cfRule type="expression" priority="154" stopIfTrue="1" id="{36C58749-D1D0-439F-940E-576C99C0B7B2}">
            <xm:f>'Report Card'!$F$48="B"</xm:f>
            <x14:dxf>
              <fill>
                <patternFill>
                  <bgColor theme="9" tint="0.59996337778862885"/>
                </patternFill>
              </fill>
            </x14:dxf>
          </x14:cfRule>
          <x14:cfRule type="expression" priority="153" stopIfTrue="1" id="{46899F33-1810-4AB8-848D-B57742E0EDBC}">
            <xm:f>'Report Card'!$F$48="C"</xm:f>
            <x14:dxf>
              <fill>
                <patternFill>
                  <bgColor rgb="FFFFFF00"/>
                </patternFill>
              </fill>
            </x14:dxf>
          </x14:cfRule>
          <x14:cfRule type="expression" priority="152" stopIfTrue="1" id="{91D6309B-ADBC-44EB-A8D3-3D72ABEE4522}">
            <xm:f>'Report Card'!$F$48="D"</xm:f>
            <x14:dxf>
              <fill>
                <patternFill>
                  <bgColor rgb="FFFFC000"/>
                </patternFill>
              </fill>
            </x14:dxf>
          </x14:cfRule>
          <x14:cfRule type="expression" priority="151" stopIfTrue="1" id="{B9201A1C-A8BA-4CB3-AD82-A0EBEC68B3E9}">
            <xm:f>'Report Card'!$F$48="F"</xm:f>
            <x14:dxf>
              <fill>
                <patternFill>
                  <bgColor rgb="FFFF0000"/>
                </patternFill>
              </fill>
            </x14:dxf>
          </x14:cfRule>
          <xm:sqref>L11:M11</xm:sqref>
        </x14:conditionalFormatting>
        <x14:conditionalFormatting xmlns:xm="http://schemas.microsoft.com/office/excel/2006/main">
          <x14:cfRule type="expression" priority="150" stopIfTrue="1" id="{13AD45AE-99DB-434A-BC31-118CF08C3E08}">
            <xm:f>'Report Card'!$F$49="A"</xm:f>
            <x14:dxf>
              <fill>
                <patternFill>
                  <bgColor rgb="FF92D050"/>
                </patternFill>
              </fill>
            </x14:dxf>
          </x14:cfRule>
          <x14:cfRule type="expression" priority="149" stopIfTrue="1" id="{754FBCBF-660C-428F-9360-2F48A6CC2E3D}">
            <xm:f>'Report Card'!$F$49="A+"</xm:f>
            <x14:dxf>
              <fill>
                <patternFill>
                  <bgColor rgb="FF00B050"/>
                </patternFill>
              </fill>
            </x14:dxf>
          </x14:cfRule>
          <x14:cfRule type="expression" priority="148" stopIfTrue="1" id="{B92F9D07-FFF8-4474-B8C1-57911A520ADE}">
            <xm:f>'Report Card'!$F$49="B"</xm:f>
            <x14:dxf>
              <fill>
                <patternFill>
                  <bgColor theme="9" tint="0.59996337778862885"/>
                </patternFill>
              </fill>
            </x14:dxf>
          </x14:cfRule>
          <x14:cfRule type="expression" priority="147" stopIfTrue="1" id="{B15F7ED4-AC1C-4C3B-9CEB-71486295D922}">
            <xm:f>'Report Card'!$F$49="C"</xm:f>
            <x14:dxf>
              <fill>
                <patternFill>
                  <bgColor rgb="FFFFFF00"/>
                </patternFill>
              </fill>
            </x14:dxf>
          </x14:cfRule>
          <x14:cfRule type="expression" priority="146" stopIfTrue="1" id="{2AB07989-2B73-4FBE-89B7-BDC2F50D7CAF}">
            <xm:f>'Report Card'!$F$49="D"</xm:f>
            <x14:dxf>
              <fill>
                <patternFill>
                  <bgColor rgb="FFFFC000"/>
                </patternFill>
              </fill>
            </x14:dxf>
          </x14:cfRule>
          <x14:cfRule type="expression" priority="145" stopIfTrue="1" id="{972C8BBC-3726-4B87-AC02-4133B5CBF264}">
            <xm:f>'Report Card'!$F$49="F"</xm:f>
            <x14:dxf>
              <fill>
                <patternFill>
                  <bgColor rgb="FFFF0000"/>
                </patternFill>
              </fill>
            </x14:dxf>
          </x14:cfRule>
          <xm:sqref>L12:M12</xm:sqref>
        </x14:conditionalFormatting>
        <x14:conditionalFormatting xmlns:xm="http://schemas.microsoft.com/office/excel/2006/main">
          <x14:cfRule type="expression" priority="144" stopIfTrue="1" id="{C98821CC-DB50-46EA-AE1A-A103D18E3ED0}">
            <xm:f>'Report Card'!$F$50="A"</xm:f>
            <x14:dxf>
              <fill>
                <patternFill>
                  <bgColor rgb="FF92D050"/>
                </patternFill>
              </fill>
            </x14:dxf>
          </x14:cfRule>
          <x14:cfRule type="expression" priority="143" stopIfTrue="1" id="{96A2AC5E-EDE1-4F02-9743-5FF9687A2971}">
            <xm:f>'Report Card'!$F$50="A+"</xm:f>
            <x14:dxf>
              <fill>
                <patternFill>
                  <bgColor rgb="FF00B050"/>
                </patternFill>
              </fill>
            </x14:dxf>
          </x14:cfRule>
          <x14:cfRule type="expression" priority="142" stopIfTrue="1" id="{C32785AF-8621-49B2-A972-2CE48CC2CEC8}">
            <xm:f>'Report Card'!$F$50="B"</xm:f>
            <x14:dxf>
              <fill>
                <patternFill>
                  <bgColor theme="9" tint="0.59996337778862885"/>
                </patternFill>
              </fill>
            </x14:dxf>
          </x14:cfRule>
          <x14:cfRule type="expression" priority="141" stopIfTrue="1" id="{86CAB0BE-623C-495F-A4D3-97A8E1DAF93C}">
            <xm:f>'Report Card'!$F$50="C"</xm:f>
            <x14:dxf>
              <fill>
                <patternFill>
                  <bgColor rgb="FFFFFF00"/>
                </patternFill>
              </fill>
            </x14:dxf>
          </x14:cfRule>
          <x14:cfRule type="expression" priority="140" stopIfTrue="1" id="{357C4F17-EFA6-490A-BBFA-863C1F625049}">
            <xm:f>'Report Card'!$F$50="D"</xm:f>
            <x14:dxf>
              <fill>
                <patternFill>
                  <bgColor rgb="FFFFC000"/>
                </patternFill>
              </fill>
            </x14:dxf>
          </x14:cfRule>
          <x14:cfRule type="expression" priority="139" stopIfTrue="1" id="{2D9EBFBA-6A28-41B3-A9F1-72695AF4D5B8}">
            <xm:f>'Report Card'!$F$50="F"</xm:f>
            <x14:dxf>
              <fill>
                <patternFill>
                  <bgColor rgb="FFFF0000"/>
                </patternFill>
              </fill>
            </x14:dxf>
          </x14:cfRule>
          <xm:sqref>L13:M13</xm:sqref>
        </x14:conditionalFormatting>
        <x14:conditionalFormatting xmlns:xm="http://schemas.microsoft.com/office/excel/2006/main">
          <x14:cfRule type="expression" priority="138" stopIfTrue="1" id="{79515E26-ACA7-49BE-8B34-4126CFBF1EA3}">
            <xm:f>'Report Card'!$F$51="A"</xm:f>
            <x14:dxf>
              <fill>
                <patternFill>
                  <bgColor rgb="FF92D050"/>
                </patternFill>
              </fill>
            </x14:dxf>
          </x14:cfRule>
          <x14:cfRule type="expression" priority="137" stopIfTrue="1" id="{D8AC8F88-E064-4063-BC4F-3F72F9CB328B}">
            <xm:f>'Report Card'!$F$51="A+"</xm:f>
            <x14:dxf>
              <fill>
                <patternFill>
                  <bgColor rgb="FF00B050"/>
                </patternFill>
              </fill>
            </x14:dxf>
          </x14:cfRule>
          <x14:cfRule type="expression" priority="136" stopIfTrue="1" id="{DA27B460-85DD-4D2F-96F5-325611EBAABA}">
            <xm:f>'Report Card'!$F$51="B"</xm:f>
            <x14:dxf>
              <fill>
                <patternFill>
                  <bgColor theme="9" tint="0.59996337778862885"/>
                </patternFill>
              </fill>
            </x14:dxf>
          </x14:cfRule>
          <x14:cfRule type="expression" priority="135" stopIfTrue="1" id="{C424783F-AEAD-4321-8A98-306D72F3DE06}">
            <xm:f>'Report Card'!$F$51="C"</xm:f>
            <x14:dxf>
              <fill>
                <patternFill>
                  <bgColor rgb="FFFFFF00"/>
                </patternFill>
              </fill>
            </x14:dxf>
          </x14:cfRule>
          <x14:cfRule type="expression" priority="134" stopIfTrue="1" id="{EC467831-66D9-4577-97AB-239E8E94A512}">
            <xm:f>'Report Card'!$F$51="D"</xm:f>
            <x14:dxf>
              <fill>
                <patternFill>
                  <bgColor rgb="FFFFC000"/>
                </patternFill>
              </fill>
            </x14:dxf>
          </x14:cfRule>
          <x14:cfRule type="expression" priority="133" stopIfTrue="1" id="{52FF9E90-400E-4BBA-98E6-AC6C315EA597}">
            <xm:f>'Report Card'!$F$51="F"</xm:f>
            <x14:dxf>
              <fill>
                <patternFill>
                  <bgColor rgb="FFFF0000"/>
                </patternFill>
              </fill>
            </x14:dxf>
          </x14:cfRule>
          <xm:sqref>L14:M14</xm:sqref>
        </x14:conditionalFormatting>
        <x14:conditionalFormatting xmlns:xm="http://schemas.microsoft.com/office/excel/2006/main">
          <x14:cfRule type="expression" priority="132" stopIfTrue="1" id="{40A054D0-E1DE-45A5-9D22-FFE8F25DB83A}">
            <xm:f>'Report Card'!$F$52="A"</xm:f>
            <x14:dxf>
              <fill>
                <patternFill>
                  <bgColor rgb="FF92D050"/>
                </patternFill>
              </fill>
            </x14:dxf>
          </x14:cfRule>
          <x14:cfRule type="expression" priority="131" stopIfTrue="1" id="{DB24F530-0367-407E-A88B-A4E6C3FBB4C4}">
            <xm:f>'Report Card'!$F$52="A+"</xm:f>
            <x14:dxf>
              <fill>
                <patternFill>
                  <bgColor rgb="FF00B050"/>
                </patternFill>
              </fill>
            </x14:dxf>
          </x14:cfRule>
          <x14:cfRule type="expression" priority="130" stopIfTrue="1" id="{F3919E6D-5E0F-4707-9DF5-37A35C5FDAEB}">
            <xm:f>'Report Card'!$F$52="B"</xm:f>
            <x14:dxf>
              <fill>
                <patternFill>
                  <bgColor theme="9" tint="0.59996337778862885"/>
                </patternFill>
              </fill>
            </x14:dxf>
          </x14:cfRule>
          <x14:cfRule type="expression" priority="129" stopIfTrue="1" id="{7ED2182B-4B3C-41B0-B80E-63C3914B996F}">
            <xm:f>'Report Card'!$F$52="C"</xm:f>
            <x14:dxf>
              <fill>
                <patternFill>
                  <bgColor rgb="FFFFFF00"/>
                </patternFill>
              </fill>
            </x14:dxf>
          </x14:cfRule>
          <x14:cfRule type="expression" priority="128" stopIfTrue="1" id="{8C5D6CB0-9279-4F80-9A22-AE512FA845F2}">
            <xm:f>'Report Card'!$F$52="D"</xm:f>
            <x14:dxf>
              <fill>
                <patternFill>
                  <bgColor rgb="FFFFC000"/>
                </patternFill>
              </fill>
            </x14:dxf>
          </x14:cfRule>
          <x14:cfRule type="expression" priority="127" stopIfTrue="1" id="{55CC58A3-0A9C-4FAB-8F60-81A3DB661A49}">
            <xm:f>'Report Card'!$F$52="F"</xm:f>
            <x14:dxf>
              <fill>
                <patternFill>
                  <bgColor rgb="FFFF0000"/>
                </patternFill>
              </fill>
            </x14:dxf>
          </x14:cfRule>
          <xm:sqref>L15:M15</xm:sqref>
        </x14:conditionalFormatting>
        <x14:conditionalFormatting xmlns:xm="http://schemas.microsoft.com/office/excel/2006/main">
          <x14:cfRule type="expression" priority="126" stopIfTrue="1" id="{D4A4B653-676E-4584-A6CE-D7A06E1C3309}">
            <xm:f>'Report Card'!$F$53="A"</xm:f>
            <x14:dxf>
              <fill>
                <patternFill>
                  <bgColor rgb="FF92D050"/>
                </patternFill>
              </fill>
            </x14:dxf>
          </x14:cfRule>
          <x14:cfRule type="expression" priority="125" stopIfTrue="1" id="{BDC126FE-20A6-42F3-9926-5B7E1ED09ED5}">
            <xm:f>'Report Card'!$F$53="A+"</xm:f>
            <x14:dxf>
              <fill>
                <patternFill>
                  <bgColor rgb="FF00B050"/>
                </patternFill>
              </fill>
            </x14:dxf>
          </x14:cfRule>
          <x14:cfRule type="expression" priority="124" stopIfTrue="1" id="{4E1C8648-633B-443C-9E6C-483D1822108B}">
            <xm:f>'Report Card'!$F$53="B"</xm:f>
            <x14:dxf>
              <fill>
                <patternFill>
                  <bgColor theme="9" tint="0.59996337778862885"/>
                </patternFill>
              </fill>
            </x14:dxf>
          </x14:cfRule>
          <x14:cfRule type="expression" priority="123" stopIfTrue="1" id="{C22FA22C-602C-4F24-B8C2-97EB46E4B27E}">
            <xm:f>'Report Card'!$F$53="C"</xm:f>
            <x14:dxf>
              <fill>
                <patternFill>
                  <bgColor rgb="FFFFFF00"/>
                </patternFill>
              </fill>
            </x14:dxf>
          </x14:cfRule>
          <x14:cfRule type="expression" priority="122" stopIfTrue="1" id="{256C94CA-ED3D-4C22-8A64-6A57581EBC05}">
            <xm:f>'Report Card'!$F$53="D"</xm:f>
            <x14:dxf>
              <fill>
                <patternFill>
                  <bgColor rgb="FFFFC000"/>
                </patternFill>
              </fill>
            </x14:dxf>
          </x14:cfRule>
          <x14:cfRule type="expression" priority="121" stopIfTrue="1" id="{6B2DF26C-EBCE-4C1C-91FE-08BF902A2ED8}">
            <xm:f>'Report Card'!$F$53="F"</xm:f>
            <x14:dxf>
              <fill>
                <patternFill>
                  <bgColor rgb="FFFF0000"/>
                </patternFill>
              </fill>
            </x14:dxf>
          </x14:cfRule>
          <xm:sqref>L16:M16</xm:sqref>
        </x14:conditionalFormatting>
        <x14:conditionalFormatting xmlns:xm="http://schemas.microsoft.com/office/excel/2006/main">
          <x14:cfRule type="expression" priority="120" stopIfTrue="1" id="{C99E3895-DAA9-4842-A5DD-AFC09887F8D5}">
            <xm:f>'Report Card'!$F$55="A"</xm:f>
            <x14:dxf>
              <fill>
                <patternFill>
                  <bgColor rgb="FF92D050"/>
                </patternFill>
              </fill>
            </x14:dxf>
          </x14:cfRule>
          <x14:cfRule type="expression" priority="119" stopIfTrue="1" id="{3E146A97-B830-4ED3-942B-505EC72A2677}">
            <xm:f>'Report Card'!$F$55="A+"</xm:f>
            <x14:dxf>
              <fill>
                <patternFill>
                  <bgColor rgb="FF00B050"/>
                </patternFill>
              </fill>
            </x14:dxf>
          </x14:cfRule>
          <x14:cfRule type="expression" priority="118" stopIfTrue="1" id="{32D78516-8B05-4CC8-A114-AE212E381E93}">
            <xm:f>'Report Card'!$F$55="B"</xm:f>
            <x14:dxf>
              <fill>
                <patternFill>
                  <bgColor theme="9" tint="0.59996337778862885"/>
                </patternFill>
              </fill>
            </x14:dxf>
          </x14:cfRule>
          <x14:cfRule type="expression" priority="117" stopIfTrue="1" id="{276D1929-43C2-485E-993C-6B98AAC90354}">
            <xm:f>'Report Card'!$F$55="C"</xm:f>
            <x14:dxf>
              <fill>
                <patternFill>
                  <bgColor rgb="FFFFFF00"/>
                </patternFill>
              </fill>
            </x14:dxf>
          </x14:cfRule>
          <x14:cfRule type="expression" priority="116" stopIfTrue="1" id="{64B8874F-9B60-44BA-B555-912744728C4F}">
            <xm:f>'Report Card'!$F$55="D"</xm:f>
            <x14:dxf>
              <fill>
                <patternFill>
                  <bgColor rgb="FFFFC000"/>
                </patternFill>
              </fill>
            </x14:dxf>
          </x14:cfRule>
          <x14:cfRule type="expression" priority="115" stopIfTrue="1" id="{F59009A8-412C-4031-99C5-29B16AC654A1}">
            <xm:f>'Report Card'!$F$55="F"</xm:f>
            <x14:dxf>
              <fill>
                <patternFill>
                  <bgColor rgb="FFFF0000"/>
                </patternFill>
              </fill>
            </x14:dxf>
          </x14:cfRule>
          <xm:sqref>N6:O6</xm:sqref>
        </x14:conditionalFormatting>
        <x14:conditionalFormatting xmlns:xm="http://schemas.microsoft.com/office/excel/2006/main">
          <x14:cfRule type="expression" priority="114" stopIfTrue="1" id="{9C43DC32-BBAC-43E2-893D-8D33F454058B}">
            <xm:f>'Report Card'!$F$56="A"</xm:f>
            <x14:dxf>
              <fill>
                <patternFill>
                  <bgColor rgb="FF92D050"/>
                </patternFill>
              </fill>
            </x14:dxf>
          </x14:cfRule>
          <x14:cfRule type="expression" priority="113" stopIfTrue="1" id="{2A1E28CB-1AE9-4A70-8B5F-DD54E2085C0B}">
            <xm:f>'Report Card'!$F$56="A+"</xm:f>
            <x14:dxf>
              <fill>
                <patternFill>
                  <bgColor rgb="FF00B050"/>
                </patternFill>
              </fill>
            </x14:dxf>
          </x14:cfRule>
          <x14:cfRule type="expression" priority="112" stopIfTrue="1" id="{57004699-1C2B-457C-AAC1-1546C4FF36A1}">
            <xm:f>'Report Card'!$F$56="B"</xm:f>
            <x14:dxf>
              <fill>
                <patternFill>
                  <bgColor theme="9" tint="0.59996337778862885"/>
                </patternFill>
              </fill>
            </x14:dxf>
          </x14:cfRule>
          <x14:cfRule type="expression" priority="111" stopIfTrue="1" id="{C84B89A5-6ED6-4EC0-B820-FB4F1D64277A}">
            <xm:f>'Report Card'!$F$56="C"</xm:f>
            <x14:dxf>
              <fill>
                <patternFill>
                  <bgColor rgb="FFFFFF00"/>
                </patternFill>
              </fill>
            </x14:dxf>
          </x14:cfRule>
          <x14:cfRule type="expression" priority="110" stopIfTrue="1" id="{EACBC44A-045D-4DA5-8336-888090EC374E}">
            <xm:f>'Report Card'!$F$56="D"</xm:f>
            <x14:dxf>
              <fill>
                <patternFill>
                  <bgColor rgb="FFFFC000"/>
                </patternFill>
              </fill>
            </x14:dxf>
          </x14:cfRule>
          <x14:cfRule type="expression" priority="109" stopIfTrue="1" id="{C76ABF81-D634-46AF-9F46-6D3F19E548A3}">
            <xm:f>'Report Card'!$F$56="F"</xm:f>
            <x14:dxf>
              <fill>
                <patternFill>
                  <bgColor rgb="FFFF0000"/>
                </patternFill>
              </fill>
            </x14:dxf>
          </x14:cfRule>
          <xm:sqref>N7:O7</xm:sqref>
        </x14:conditionalFormatting>
        <x14:conditionalFormatting xmlns:xm="http://schemas.microsoft.com/office/excel/2006/main">
          <x14:cfRule type="expression" priority="108" stopIfTrue="1" id="{F0D15ED3-B90A-48BF-B1A9-321FD48E693A}">
            <xm:f>'Report Card'!$F$57="A"</xm:f>
            <x14:dxf>
              <fill>
                <patternFill>
                  <bgColor rgb="FF92D050"/>
                </patternFill>
              </fill>
            </x14:dxf>
          </x14:cfRule>
          <x14:cfRule type="expression" priority="107" stopIfTrue="1" id="{31E61487-8028-4B3F-BDE8-499D35C5EA8C}">
            <xm:f>'Report Card'!$F$57="A+"</xm:f>
            <x14:dxf>
              <fill>
                <patternFill>
                  <bgColor rgb="FF00B050"/>
                </patternFill>
              </fill>
            </x14:dxf>
          </x14:cfRule>
          <x14:cfRule type="expression" priority="106" stopIfTrue="1" id="{8FA423E2-225D-4E10-B8B8-3C50AC9CF065}">
            <xm:f>'Report Card'!$F$57="B"</xm:f>
            <x14:dxf>
              <fill>
                <patternFill>
                  <bgColor theme="9" tint="0.59996337778862885"/>
                </patternFill>
              </fill>
            </x14:dxf>
          </x14:cfRule>
          <x14:cfRule type="expression" priority="105" stopIfTrue="1" id="{6A18E78A-B1D7-4652-A636-DD05E2753409}">
            <xm:f>'Report Card'!$F$57="C"</xm:f>
            <x14:dxf>
              <fill>
                <patternFill>
                  <bgColor rgb="FFFFFF00"/>
                </patternFill>
              </fill>
            </x14:dxf>
          </x14:cfRule>
          <x14:cfRule type="expression" priority="104" stopIfTrue="1" id="{74A007B8-FBA9-4324-9CBC-2ECF87123008}">
            <xm:f>'Report Card'!$F$57="D"</xm:f>
            <x14:dxf>
              <fill>
                <patternFill>
                  <bgColor rgb="FFFFC000"/>
                </patternFill>
              </fill>
            </x14:dxf>
          </x14:cfRule>
          <x14:cfRule type="expression" priority="103" stopIfTrue="1" id="{045D677F-2762-4DED-A3B1-9B5616881EC3}">
            <xm:f>'Report Card'!$F$57="F"</xm:f>
            <x14:dxf>
              <fill>
                <patternFill>
                  <bgColor rgb="FFFF0000"/>
                </patternFill>
              </fill>
            </x14:dxf>
          </x14:cfRule>
          <xm:sqref>N8:O8</xm:sqref>
        </x14:conditionalFormatting>
        <x14:conditionalFormatting xmlns:xm="http://schemas.microsoft.com/office/excel/2006/main">
          <x14:cfRule type="expression" priority="102" stopIfTrue="1" id="{33A072C0-E145-4D42-893D-4115454D4E25}">
            <xm:f>'Report Card'!$F$59="A"</xm:f>
            <x14:dxf>
              <fill>
                <patternFill>
                  <bgColor rgb="FF92D050"/>
                </patternFill>
              </fill>
            </x14:dxf>
          </x14:cfRule>
          <x14:cfRule type="expression" priority="101" stopIfTrue="1" id="{C527A6A2-AFC4-4469-A981-3239BA06E5A5}">
            <xm:f>'Report Card'!$F$59="A+"</xm:f>
            <x14:dxf>
              <fill>
                <patternFill>
                  <bgColor rgb="FF00B050"/>
                </patternFill>
              </fill>
            </x14:dxf>
          </x14:cfRule>
          <x14:cfRule type="expression" priority="100" stopIfTrue="1" id="{E1AF7E27-B109-41EB-9268-DDC949E91DB7}">
            <xm:f>'Report Card'!$F$59="B"</xm:f>
            <x14:dxf>
              <fill>
                <patternFill>
                  <bgColor theme="9" tint="0.59996337778862885"/>
                </patternFill>
              </fill>
            </x14:dxf>
          </x14:cfRule>
          <x14:cfRule type="expression" priority="99" stopIfTrue="1" id="{27260FBD-D264-439B-BFC6-7EE3C208A739}">
            <xm:f>'Report Card'!$F$59="C"</xm:f>
            <x14:dxf>
              <fill>
                <patternFill>
                  <bgColor rgb="FFFFFF00"/>
                </patternFill>
              </fill>
            </x14:dxf>
          </x14:cfRule>
          <x14:cfRule type="expression" priority="98" stopIfTrue="1" id="{4E925E9F-1AEF-4618-97B5-4A243C565CF0}">
            <xm:f>'Report Card'!$F$59="D"</xm:f>
            <x14:dxf>
              <fill>
                <patternFill>
                  <bgColor rgb="FFFFC000"/>
                </patternFill>
              </fill>
            </x14:dxf>
          </x14:cfRule>
          <x14:cfRule type="expression" priority="97" stopIfTrue="1" id="{F2688D0E-95E3-464A-87F4-2DCE48D51BD8}">
            <xm:f>'Report Card'!$F$59="F"</xm:f>
            <x14:dxf>
              <fill>
                <patternFill>
                  <bgColor rgb="FFFF0000"/>
                </patternFill>
              </fill>
            </x14:dxf>
          </x14:cfRule>
          <xm:sqref>P6:Q6</xm:sqref>
        </x14:conditionalFormatting>
        <x14:conditionalFormatting xmlns:xm="http://schemas.microsoft.com/office/excel/2006/main">
          <x14:cfRule type="expression" priority="96" stopIfTrue="1" id="{EE5BB3F1-C3B7-49FE-AAF4-0146478535AD}">
            <xm:f>'Report Card'!$F$60="A"</xm:f>
            <x14:dxf>
              <fill>
                <patternFill>
                  <bgColor rgb="FF92D050"/>
                </patternFill>
              </fill>
            </x14:dxf>
          </x14:cfRule>
          <x14:cfRule type="expression" priority="95" stopIfTrue="1" id="{568981A1-5D4E-468A-8FC9-172F3FE7F774}">
            <xm:f>'Report Card'!$F$60="A+"</xm:f>
            <x14:dxf>
              <fill>
                <patternFill>
                  <bgColor rgb="FF00B050"/>
                </patternFill>
              </fill>
            </x14:dxf>
          </x14:cfRule>
          <x14:cfRule type="expression" priority="94" stopIfTrue="1" id="{5EF40B1C-27D4-4840-B0ED-3D9581415C33}">
            <xm:f>'Report Card'!$F$60="B"</xm:f>
            <x14:dxf>
              <fill>
                <patternFill>
                  <bgColor theme="9" tint="0.59996337778862885"/>
                </patternFill>
              </fill>
            </x14:dxf>
          </x14:cfRule>
          <x14:cfRule type="expression" priority="93" stopIfTrue="1" id="{4EB873FB-9F99-4E98-876E-FE6E8EFC2073}">
            <xm:f>'Report Card'!$F$60="C"</xm:f>
            <x14:dxf>
              <fill>
                <patternFill>
                  <bgColor rgb="FFFFFF00"/>
                </patternFill>
              </fill>
            </x14:dxf>
          </x14:cfRule>
          <x14:cfRule type="expression" priority="92" stopIfTrue="1" id="{9602B96D-117A-4FC7-B6B9-AF603E2B4E6A}">
            <xm:f>'Report Card'!$F$60="D"</xm:f>
            <x14:dxf>
              <fill>
                <patternFill>
                  <bgColor rgb="FFFFC000"/>
                </patternFill>
              </fill>
            </x14:dxf>
          </x14:cfRule>
          <x14:cfRule type="expression" priority="91" stopIfTrue="1" id="{88470747-AF4C-464A-82B1-6DD087FBD027}">
            <xm:f>'Report Card'!$F$60="F"</xm:f>
            <x14:dxf>
              <fill>
                <patternFill>
                  <bgColor rgb="FFFF0000"/>
                </patternFill>
              </fill>
            </x14:dxf>
          </x14:cfRule>
          <xm:sqref>P7:Q7</xm:sqref>
        </x14:conditionalFormatting>
        <x14:conditionalFormatting xmlns:xm="http://schemas.microsoft.com/office/excel/2006/main">
          <x14:cfRule type="expression" priority="90" stopIfTrue="1" id="{B6CF56B3-CBBF-4B53-8D2C-47C040A368EE}">
            <xm:f>'Report Card'!$F$61="A"</xm:f>
            <x14:dxf>
              <fill>
                <patternFill>
                  <bgColor rgb="FF92D050"/>
                </patternFill>
              </fill>
            </x14:dxf>
          </x14:cfRule>
          <x14:cfRule type="expression" priority="89" stopIfTrue="1" id="{D0DBE770-29B0-4C4A-91A5-48D14837D697}">
            <xm:f>'Report Card'!$F$61="A+"</xm:f>
            <x14:dxf>
              <fill>
                <patternFill>
                  <bgColor rgb="FF00B050"/>
                </patternFill>
              </fill>
            </x14:dxf>
          </x14:cfRule>
          <x14:cfRule type="expression" priority="88" stopIfTrue="1" id="{D28EFD6D-8322-478F-AE9F-B150FFE984D9}">
            <xm:f>'Report Card'!$F$61="B"</xm:f>
            <x14:dxf>
              <fill>
                <patternFill>
                  <bgColor theme="9" tint="0.59996337778862885"/>
                </patternFill>
              </fill>
            </x14:dxf>
          </x14:cfRule>
          <x14:cfRule type="expression" priority="87" stopIfTrue="1" id="{B7088085-52B6-4A11-A989-39CA15CF3FF1}">
            <xm:f>'Report Card'!$F$61="C"</xm:f>
            <x14:dxf>
              <fill>
                <patternFill>
                  <bgColor rgb="FFFFFF00"/>
                </patternFill>
              </fill>
            </x14:dxf>
          </x14:cfRule>
          <x14:cfRule type="expression" priority="86" stopIfTrue="1" id="{F5B7848F-F4C8-4107-9554-A6162BA534FC}">
            <xm:f>'Report Card'!$F$61="D"</xm:f>
            <x14:dxf>
              <fill>
                <patternFill>
                  <bgColor rgb="FFFFC000"/>
                </patternFill>
              </fill>
            </x14:dxf>
          </x14:cfRule>
          <x14:cfRule type="expression" priority="85" stopIfTrue="1" id="{8E8A110A-9CC2-4843-A173-16B5DC9478E5}">
            <xm:f>'Report Card'!$F$61="F"</xm:f>
            <x14:dxf>
              <fill>
                <patternFill>
                  <bgColor rgb="FFFF0000"/>
                </patternFill>
              </fill>
            </x14:dxf>
          </x14:cfRule>
          <xm:sqref>P8:Q8</xm:sqref>
        </x14:conditionalFormatting>
        <x14:conditionalFormatting xmlns:xm="http://schemas.microsoft.com/office/excel/2006/main">
          <x14:cfRule type="expression" priority="84" stopIfTrue="1" id="{BCF9AB20-4C1E-4216-AC5B-F702E6DDFAD3}">
            <xm:f>'Report Card'!$F$63="A"</xm:f>
            <x14:dxf>
              <fill>
                <patternFill>
                  <bgColor rgb="FF92D050"/>
                </patternFill>
              </fill>
            </x14:dxf>
          </x14:cfRule>
          <x14:cfRule type="expression" priority="83" stopIfTrue="1" id="{0E7E1FD9-ED82-461A-B216-3892070C55EE}">
            <xm:f>'Report Card'!$F$63="A+"</xm:f>
            <x14:dxf>
              <fill>
                <patternFill>
                  <bgColor rgb="FF00B050"/>
                </patternFill>
              </fill>
            </x14:dxf>
          </x14:cfRule>
          <x14:cfRule type="expression" priority="82" stopIfTrue="1" id="{C92B12F4-398C-49C3-9CED-A2069C561EF2}">
            <xm:f>'Report Card'!$F$63="B"</xm:f>
            <x14:dxf>
              <fill>
                <patternFill>
                  <bgColor theme="9" tint="0.59996337778862885"/>
                </patternFill>
              </fill>
            </x14:dxf>
          </x14:cfRule>
          <x14:cfRule type="expression" priority="81" stopIfTrue="1" id="{66A67E5F-C4C2-4B46-A870-4AF8B40DEAF0}">
            <xm:f>'Report Card'!$F$63="C"</xm:f>
            <x14:dxf>
              <fill>
                <patternFill>
                  <bgColor rgb="FFFFFF00"/>
                </patternFill>
              </fill>
            </x14:dxf>
          </x14:cfRule>
          <x14:cfRule type="expression" priority="80" stopIfTrue="1" id="{F9C35698-CB9A-4BA7-81E0-6986BF8C1515}">
            <xm:f>'Report Card'!$F$63="D"</xm:f>
            <x14:dxf>
              <fill>
                <patternFill>
                  <bgColor rgb="FFFFC000"/>
                </patternFill>
              </fill>
            </x14:dxf>
          </x14:cfRule>
          <x14:cfRule type="expression" priority="79" stopIfTrue="1" id="{18D8E27E-EE7A-428E-9D15-070FB7811407}">
            <xm:f>'Report Card'!$F$63="F"</xm:f>
            <x14:dxf>
              <fill>
                <patternFill>
                  <bgColor rgb="FFFF0000"/>
                </patternFill>
              </fill>
            </x14:dxf>
          </x14:cfRule>
          <xm:sqref>R6:S6</xm:sqref>
        </x14:conditionalFormatting>
        <x14:conditionalFormatting xmlns:xm="http://schemas.microsoft.com/office/excel/2006/main">
          <x14:cfRule type="expression" priority="78" stopIfTrue="1" id="{EF0FE352-DD5A-4262-9B8C-B7B6FA7AE6ED}">
            <xm:f>'Report Card'!$F$64="A"</xm:f>
            <x14:dxf>
              <fill>
                <patternFill>
                  <bgColor rgb="FF92D050"/>
                </patternFill>
              </fill>
            </x14:dxf>
          </x14:cfRule>
          <x14:cfRule type="expression" priority="77" stopIfTrue="1" id="{1EFD4E09-24B1-4CDD-BEEE-296298D7E2AD}">
            <xm:f>'Report Card'!$F$64="A+"</xm:f>
            <x14:dxf>
              <fill>
                <patternFill>
                  <bgColor rgb="FF00B050"/>
                </patternFill>
              </fill>
            </x14:dxf>
          </x14:cfRule>
          <x14:cfRule type="expression" priority="76" stopIfTrue="1" id="{29521215-8450-48FF-9C62-09CF8653C07F}">
            <xm:f>'Report Card'!$F$64="B"</xm:f>
            <x14:dxf>
              <fill>
                <patternFill>
                  <bgColor theme="9" tint="0.59996337778862885"/>
                </patternFill>
              </fill>
            </x14:dxf>
          </x14:cfRule>
          <x14:cfRule type="expression" priority="75" stopIfTrue="1" id="{B0D53934-CD4E-4E2F-8B2B-63B296AEE794}">
            <xm:f>'Report Card'!$F$64="C"</xm:f>
            <x14:dxf>
              <fill>
                <patternFill>
                  <bgColor rgb="FFFFFF00"/>
                </patternFill>
              </fill>
            </x14:dxf>
          </x14:cfRule>
          <x14:cfRule type="expression" priority="74" stopIfTrue="1" id="{EE1C8754-3116-4747-983A-15F6CA039018}">
            <xm:f>'Report Card'!$F$64="D"</xm:f>
            <x14:dxf>
              <fill>
                <patternFill>
                  <bgColor rgb="FFFFC000"/>
                </patternFill>
              </fill>
            </x14:dxf>
          </x14:cfRule>
          <x14:cfRule type="expression" priority="73" stopIfTrue="1" id="{F9740EBB-91C2-4224-BC03-62CA4D712C70}">
            <xm:f>'Report Card'!$F$64="F"</xm:f>
            <x14:dxf>
              <fill>
                <patternFill>
                  <bgColor rgb="FFFF0000"/>
                </patternFill>
              </fill>
            </x14:dxf>
          </x14:cfRule>
          <xm:sqref>R7:S7</xm:sqref>
        </x14:conditionalFormatting>
        <x14:conditionalFormatting xmlns:xm="http://schemas.microsoft.com/office/excel/2006/main">
          <x14:cfRule type="expression" priority="72" stopIfTrue="1" id="{08EC1B23-8008-4BDD-84EA-0DBE0AFF82ED}">
            <xm:f>'Report Card'!$F$65="A"</xm:f>
            <x14:dxf>
              <fill>
                <patternFill>
                  <bgColor rgb="FF92D050"/>
                </patternFill>
              </fill>
            </x14:dxf>
          </x14:cfRule>
          <x14:cfRule type="expression" priority="71" stopIfTrue="1" id="{E6CBCFE1-676B-492E-884D-9EAAA6A13A36}">
            <xm:f>'Report Card'!$F$65="A+"</xm:f>
            <x14:dxf>
              <fill>
                <patternFill>
                  <bgColor rgb="FF00B050"/>
                </patternFill>
              </fill>
            </x14:dxf>
          </x14:cfRule>
          <x14:cfRule type="expression" priority="70" stopIfTrue="1" id="{32682BD0-5206-4197-AE81-96A9A30B6763}">
            <xm:f>'Report Card'!$F$65="B"</xm:f>
            <x14:dxf>
              <fill>
                <patternFill>
                  <bgColor theme="9" tint="0.59996337778862885"/>
                </patternFill>
              </fill>
            </x14:dxf>
          </x14:cfRule>
          <x14:cfRule type="expression" priority="69" stopIfTrue="1" id="{6C191C04-411E-43A0-A268-4CCF16650AE4}">
            <xm:f>'Report Card'!$F$65="C"</xm:f>
            <x14:dxf>
              <fill>
                <patternFill>
                  <bgColor rgb="FFFFFF00"/>
                </patternFill>
              </fill>
            </x14:dxf>
          </x14:cfRule>
          <x14:cfRule type="expression" priority="68" stopIfTrue="1" id="{6F6EA34B-C2CC-40AD-ADE0-245F6D9B5716}">
            <xm:f>'Report Card'!$F$65="D"</xm:f>
            <x14:dxf>
              <fill>
                <patternFill>
                  <bgColor rgb="FFFFC000"/>
                </patternFill>
              </fill>
            </x14:dxf>
          </x14:cfRule>
          <x14:cfRule type="expression" priority="67" stopIfTrue="1" id="{82966749-3EC5-49DD-AA76-F316F556266F}">
            <xm:f>'Report Card'!$F$65="F"</xm:f>
            <x14:dxf>
              <fill>
                <patternFill>
                  <bgColor rgb="FFFF0000"/>
                </patternFill>
              </fill>
            </x14:dxf>
          </x14:cfRule>
          <xm:sqref>R8:S8</xm:sqref>
        </x14:conditionalFormatting>
        <x14:conditionalFormatting xmlns:xm="http://schemas.microsoft.com/office/excel/2006/main">
          <x14:cfRule type="expression" priority="66" stopIfTrue="1" id="{79A3DFEF-DF46-4D96-B995-A451595F9B95}">
            <xm:f>'Report Card'!$F$66="A"</xm:f>
            <x14:dxf>
              <fill>
                <patternFill>
                  <bgColor rgb="FF92D050"/>
                </patternFill>
              </fill>
            </x14:dxf>
          </x14:cfRule>
          <x14:cfRule type="expression" priority="65" stopIfTrue="1" id="{51642C62-B40A-4368-B625-76714EAF89D2}">
            <xm:f>'Report Card'!$F$66="A+"</xm:f>
            <x14:dxf>
              <fill>
                <patternFill>
                  <bgColor rgb="FF00B050"/>
                </patternFill>
              </fill>
            </x14:dxf>
          </x14:cfRule>
          <x14:cfRule type="expression" priority="64" stopIfTrue="1" id="{4D9A5142-FE63-4A67-A004-9CDE1BAEF6E6}">
            <xm:f>'Report Card'!$F$66="B"</xm:f>
            <x14:dxf>
              <fill>
                <patternFill>
                  <bgColor theme="9" tint="0.59996337778862885"/>
                </patternFill>
              </fill>
            </x14:dxf>
          </x14:cfRule>
          <x14:cfRule type="expression" priority="63" stopIfTrue="1" id="{CCAD4B0D-0B22-4D05-9217-1B24F37C1530}">
            <xm:f>'Report Card'!$F$66="C"</xm:f>
            <x14:dxf>
              <fill>
                <patternFill>
                  <bgColor rgb="FFFFFF00"/>
                </patternFill>
              </fill>
            </x14:dxf>
          </x14:cfRule>
          <x14:cfRule type="expression" priority="62" stopIfTrue="1" id="{0B37C631-C7B4-49A0-93DA-FC5B60615916}">
            <xm:f>'Report Card'!$F$66="D"</xm:f>
            <x14:dxf>
              <fill>
                <patternFill>
                  <bgColor rgb="FFFFC000"/>
                </patternFill>
              </fill>
            </x14:dxf>
          </x14:cfRule>
          <x14:cfRule type="expression" priority="61" stopIfTrue="1" id="{BF916BE2-3B97-4604-860D-9129677EFB97}">
            <xm:f>'Report Card'!$F$66="F"</xm:f>
            <x14:dxf>
              <fill>
                <patternFill>
                  <bgColor rgb="FFFF0000"/>
                </patternFill>
              </fill>
            </x14:dxf>
          </x14:cfRule>
          <xm:sqref>R9:S9</xm:sqref>
        </x14:conditionalFormatting>
        <x14:conditionalFormatting xmlns:xm="http://schemas.microsoft.com/office/excel/2006/main">
          <x14:cfRule type="expression" priority="60" stopIfTrue="1" id="{D439B458-1AED-4405-B9D2-9ACED43CE9CE}">
            <xm:f>'Report Card'!$F$68="A"</xm:f>
            <x14:dxf>
              <fill>
                <patternFill>
                  <bgColor rgb="FF92D050"/>
                </patternFill>
              </fill>
            </x14:dxf>
          </x14:cfRule>
          <x14:cfRule type="expression" priority="59" stopIfTrue="1" id="{211E4D07-7363-4BCD-9C0B-E3355E5D5F61}">
            <xm:f>'Report Card'!$F$68="A+"</xm:f>
            <x14:dxf>
              <fill>
                <patternFill>
                  <bgColor rgb="FF00B050"/>
                </patternFill>
              </fill>
            </x14:dxf>
          </x14:cfRule>
          <x14:cfRule type="expression" priority="58" stopIfTrue="1" id="{EB38BB72-A592-4AAD-8B20-FA0423A2C895}">
            <xm:f>'Report Card'!$F$68="B"</xm:f>
            <x14:dxf>
              <fill>
                <patternFill>
                  <bgColor theme="9" tint="0.59996337778862885"/>
                </patternFill>
              </fill>
            </x14:dxf>
          </x14:cfRule>
          <x14:cfRule type="expression" priority="57" stopIfTrue="1" id="{989E2E70-6B19-44F5-8DB4-9EDBB202769F}">
            <xm:f>'Report Card'!$F$68="C"</xm:f>
            <x14:dxf>
              <fill>
                <patternFill>
                  <bgColor rgb="FFFFFF00"/>
                </patternFill>
              </fill>
            </x14:dxf>
          </x14:cfRule>
          <x14:cfRule type="expression" priority="56" stopIfTrue="1" id="{10686673-F941-43F5-B36F-CAF27E472E82}">
            <xm:f>'Report Card'!$F$68="D"</xm:f>
            <x14:dxf>
              <fill>
                <patternFill>
                  <bgColor rgb="FFFFC000"/>
                </patternFill>
              </fill>
            </x14:dxf>
          </x14:cfRule>
          <x14:cfRule type="expression" priority="55" stopIfTrue="1" id="{9606ED69-B68D-4343-9119-E74D65C1AD2A}">
            <xm:f>'Report Card'!$F$68="F"</xm:f>
            <x14:dxf>
              <fill>
                <patternFill>
                  <bgColor rgb="FFFF0000"/>
                </patternFill>
              </fill>
            </x14:dxf>
          </x14:cfRule>
          <xm:sqref>T6:U6</xm:sqref>
        </x14:conditionalFormatting>
        <x14:conditionalFormatting xmlns:xm="http://schemas.microsoft.com/office/excel/2006/main">
          <x14:cfRule type="expression" priority="54" stopIfTrue="1" id="{C0C71A71-E234-43BA-87CA-54DE46269EC6}">
            <xm:f>'Report Card'!$F$69="A"</xm:f>
            <x14:dxf>
              <fill>
                <patternFill>
                  <bgColor rgb="FF92D050"/>
                </patternFill>
              </fill>
            </x14:dxf>
          </x14:cfRule>
          <x14:cfRule type="expression" priority="53" stopIfTrue="1" id="{27C12465-F574-4B37-8856-7EBFE1AB5F8F}">
            <xm:f>'Report Card'!$F$69="A+"</xm:f>
            <x14:dxf>
              <fill>
                <patternFill>
                  <bgColor rgb="FF00B050"/>
                </patternFill>
              </fill>
            </x14:dxf>
          </x14:cfRule>
          <x14:cfRule type="expression" priority="52" stopIfTrue="1" id="{617E582F-7586-4659-A6AC-F3512D435DDA}">
            <xm:f>'Report Card'!$F$69="B"</xm:f>
            <x14:dxf>
              <fill>
                <patternFill>
                  <bgColor theme="9" tint="0.59996337778862885"/>
                </patternFill>
              </fill>
            </x14:dxf>
          </x14:cfRule>
          <x14:cfRule type="expression" priority="51" stopIfTrue="1" id="{6513029C-56C6-4F54-A07A-C84665F79AB6}">
            <xm:f>'Report Card'!$F$69="C"</xm:f>
            <x14:dxf>
              <fill>
                <patternFill>
                  <bgColor rgb="FFFFFF00"/>
                </patternFill>
              </fill>
            </x14:dxf>
          </x14:cfRule>
          <x14:cfRule type="expression" priority="50" stopIfTrue="1" id="{3B68AF3F-34B8-4546-B3E2-64D36784B2C7}">
            <xm:f>'Report Card'!$F$69="D"</xm:f>
            <x14:dxf>
              <fill>
                <patternFill>
                  <bgColor rgb="FFFFC000"/>
                </patternFill>
              </fill>
            </x14:dxf>
          </x14:cfRule>
          <x14:cfRule type="expression" priority="49" stopIfTrue="1" id="{16D10958-C9B2-4D68-A870-7788DF4061A4}">
            <xm:f>'Report Card'!$F$69="F"</xm:f>
            <x14:dxf>
              <fill>
                <patternFill>
                  <bgColor rgb="FFFF0000"/>
                </patternFill>
              </fill>
            </x14:dxf>
          </x14:cfRule>
          <xm:sqref>T7:U7</xm:sqref>
        </x14:conditionalFormatting>
        <x14:conditionalFormatting xmlns:xm="http://schemas.microsoft.com/office/excel/2006/main">
          <x14:cfRule type="expression" priority="48" stopIfTrue="1" id="{6AB39BEA-EB00-4C9C-A258-CCB5F336FB56}">
            <xm:f>'Report Card'!$F$70="A"</xm:f>
            <x14:dxf>
              <fill>
                <patternFill>
                  <bgColor rgb="FF92D050"/>
                </patternFill>
              </fill>
            </x14:dxf>
          </x14:cfRule>
          <x14:cfRule type="expression" priority="47" stopIfTrue="1" id="{B0D03307-CD20-4776-992F-222AB049A8C1}">
            <xm:f>'Report Card'!$F$70="A+"</xm:f>
            <x14:dxf>
              <fill>
                <patternFill>
                  <bgColor rgb="FF00B050"/>
                </patternFill>
              </fill>
            </x14:dxf>
          </x14:cfRule>
          <x14:cfRule type="expression" priority="46" stopIfTrue="1" id="{E7B77BC5-5968-45A0-B633-0458F579BB1E}">
            <xm:f>'Report Card'!$F$70="B"</xm:f>
            <x14:dxf>
              <fill>
                <patternFill>
                  <bgColor theme="9" tint="0.59996337778862885"/>
                </patternFill>
              </fill>
            </x14:dxf>
          </x14:cfRule>
          <x14:cfRule type="expression" priority="45" stopIfTrue="1" id="{49867733-A13D-44CF-A8C9-B0010268DBC3}">
            <xm:f>'Report Card'!$F$70="C"</xm:f>
            <x14:dxf>
              <fill>
                <patternFill>
                  <bgColor rgb="FFFFFF00"/>
                </patternFill>
              </fill>
            </x14:dxf>
          </x14:cfRule>
          <x14:cfRule type="expression" priority="44" stopIfTrue="1" id="{54B34797-9590-4520-A8A6-4FC26CEB4CFD}">
            <xm:f>'Report Card'!$F$70="D"</xm:f>
            <x14:dxf>
              <fill>
                <patternFill>
                  <bgColor rgb="FFFFC000"/>
                </patternFill>
              </fill>
            </x14:dxf>
          </x14:cfRule>
          <x14:cfRule type="expression" priority="43" stopIfTrue="1" id="{E504CEC7-7DDF-4777-844A-93AC6264881A}">
            <xm:f>'Report Card'!$F$70="F"</xm:f>
            <x14:dxf>
              <fill>
                <patternFill>
                  <bgColor rgb="FFFF0000"/>
                </patternFill>
              </fill>
            </x14:dxf>
          </x14:cfRule>
          <xm:sqref>T8:U8</xm:sqref>
        </x14:conditionalFormatting>
        <x14:conditionalFormatting xmlns:xm="http://schemas.microsoft.com/office/excel/2006/main">
          <x14:cfRule type="expression" priority="42" stopIfTrue="1" id="{EBF4488C-AE45-4510-B1B0-6B9323F99E0C}">
            <xm:f>'Report Card'!$F$72="A"</xm:f>
            <x14:dxf>
              <fill>
                <patternFill>
                  <bgColor rgb="FF92D050"/>
                </patternFill>
              </fill>
            </x14:dxf>
          </x14:cfRule>
          <x14:cfRule type="expression" priority="41" stopIfTrue="1" id="{1B1B25BD-D989-4089-BC17-327E00C662FB}">
            <xm:f>'Report Card'!$F$72="A+"</xm:f>
            <x14:dxf>
              <fill>
                <patternFill>
                  <bgColor rgb="FF00B050"/>
                </patternFill>
              </fill>
            </x14:dxf>
          </x14:cfRule>
          <x14:cfRule type="expression" priority="40" stopIfTrue="1" id="{C7D152E2-22D4-452D-ADDD-035386F5782C}">
            <xm:f>'Report Card'!$F$72="B"</xm:f>
            <x14:dxf>
              <fill>
                <patternFill>
                  <bgColor theme="9" tint="0.59996337778862885"/>
                </patternFill>
              </fill>
            </x14:dxf>
          </x14:cfRule>
          <x14:cfRule type="expression" priority="39" stopIfTrue="1" id="{619A169D-0399-4280-BAFE-F89B413C412F}">
            <xm:f>'Report Card'!$F$72="C"</xm:f>
            <x14:dxf>
              <fill>
                <patternFill>
                  <bgColor rgb="FFFFFF00"/>
                </patternFill>
              </fill>
            </x14:dxf>
          </x14:cfRule>
          <x14:cfRule type="expression" priority="38" stopIfTrue="1" id="{A84DE6AF-C01A-4396-BCA8-20141954C7BD}">
            <xm:f>'Report Card'!$F$72="D"</xm:f>
            <x14:dxf>
              <fill>
                <patternFill>
                  <bgColor rgb="FFFFC000"/>
                </patternFill>
              </fill>
            </x14:dxf>
          </x14:cfRule>
          <x14:cfRule type="expression" priority="37" stopIfTrue="1" id="{6F056524-9C8D-4B3C-BDC1-F0CF6BF798A0}">
            <xm:f>'Report Card'!$F$72="F"</xm:f>
            <x14:dxf>
              <fill>
                <patternFill>
                  <bgColor rgb="FFFF0000"/>
                </patternFill>
              </fill>
            </x14:dxf>
          </x14:cfRule>
          <xm:sqref>V6:W6</xm:sqref>
        </x14:conditionalFormatting>
        <x14:conditionalFormatting xmlns:xm="http://schemas.microsoft.com/office/excel/2006/main">
          <x14:cfRule type="expression" priority="36" stopIfTrue="1" id="{C342B94A-6321-41B2-9C2E-2005606665D8}">
            <xm:f>'Report Card'!$F$73="A"</xm:f>
            <x14:dxf>
              <fill>
                <patternFill>
                  <bgColor rgb="FF92D050"/>
                </patternFill>
              </fill>
            </x14:dxf>
          </x14:cfRule>
          <x14:cfRule type="expression" priority="35" stopIfTrue="1" id="{F93C9290-45D7-474D-A805-800A120B379F}">
            <xm:f>'Report Card'!$F$73="A+"</xm:f>
            <x14:dxf>
              <fill>
                <patternFill>
                  <bgColor rgb="FF00B050"/>
                </patternFill>
              </fill>
            </x14:dxf>
          </x14:cfRule>
          <x14:cfRule type="expression" priority="34" stopIfTrue="1" id="{17A9D312-6C86-41EA-BBE9-29A2EC1709A3}">
            <xm:f>'Report Card'!$F$73="B"</xm:f>
            <x14:dxf>
              <fill>
                <patternFill>
                  <bgColor theme="9" tint="0.59996337778862885"/>
                </patternFill>
              </fill>
            </x14:dxf>
          </x14:cfRule>
          <x14:cfRule type="expression" priority="33" stopIfTrue="1" id="{45EB67E5-B05F-4E4C-87B5-12FC93F5EFD4}">
            <xm:f>'Report Card'!$F$73="C"</xm:f>
            <x14:dxf>
              <fill>
                <patternFill>
                  <bgColor rgb="FFFFFF00"/>
                </patternFill>
              </fill>
            </x14:dxf>
          </x14:cfRule>
          <x14:cfRule type="expression" priority="32" stopIfTrue="1" id="{37E7E897-6B16-4BAE-A4D9-98654CEA7A9F}">
            <xm:f>'Report Card'!$F$73="D"</xm:f>
            <x14:dxf>
              <fill>
                <patternFill>
                  <bgColor rgb="FFFFC000"/>
                </patternFill>
              </fill>
            </x14:dxf>
          </x14:cfRule>
          <x14:cfRule type="expression" priority="31" stopIfTrue="1" id="{1C832CE8-44A3-48C2-8C2D-0FDBE4AAC49B}">
            <xm:f>'Report Card'!$F$73="F"</xm:f>
            <x14:dxf>
              <fill>
                <patternFill>
                  <bgColor rgb="FFFF0000"/>
                </patternFill>
              </fill>
            </x14:dxf>
          </x14:cfRule>
          <xm:sqref>V7:W7</xm:sqref>
        </x14:conditionalFormatting>
        <x14:conditionalFormatting xmlns:xm="http://schemas.microsoft.com/office/excel/2006/main">
          <x14:cfRule type="expression" priority="30" stopIfTrue="1" id="{D8EF7689-F442-41CD-8D5F-5024EA55D24B}">
            <xm:f>'Report Card'!$F$74="A"</xm:f>
            <x14:dxf>
              <fill>
                <patternFill>
                  <bgColor rgb="FF92D050"/>
                </patternFill>
              </fill>
            </x14:dxf>
          </x14:cfRule>
          <x14:cfRule type="expression" priority="29" stopIfTrue="1" id="{A2CDA1BC-BA6B-4E2A-B0D6-7A49A0F41E91}">
            <xm:f>'Report Card'!$F$74="A+"</xm:f>
            <x14:dxf>
              <fill>
                <patternFill>
                  <bgColor rgb="FF00B050"/>
                </patternFill>
              </fill>
            </x14:dxf>
          </x14:cfRule>
          <x14:cfRule type="expression" priority="28" stopIfTrue="1" id="{3A1A31F3-E510-4C06-8DB3-87BD77D18A37}">
            <xm:f>'Report Card'!$F$74="B"</xm:f>
            <x14:dxf>
              <fill>
                <patternFill>
                  <bgColor theme="9" tint="0.59996337778862885"/>
                </patternFill>
              </fill>
            </x14:dxf>
          </x14:cfRule>
          <x14:cfRule type="expression" priority="27" stopIfTrue="1" id="{B170D1EA-2DF8-45F9-BACC-D524698B18D1}">
            <xm:f>'Report Card'!$F$74="C"</xm:f>
            <x14:dxf>
              <fill>
                <patternFill>
                  <bgColor rgb="FFFFFF00"/>
                </patternFill>
              </fill>
            </x14:dxf>
          </x14:cfRule>
          <x14:cfRule type="expression" priority="26" stopIfTrue="1" id="{B01212C2-7041-4500-9FCF-B70214882CB5}">
            <xm:f>'Report Card'!$F$74="D"</xm:f>
            <x14:dxf>
              <fill>
                <patternFill>
                  <bgColor rgb="FFFFC000"/>
                </patternFill>
              </fill>
            </x14:dxf>
          </x14:cfRule>
          <x14:cfRule type="expression" priority="25" stopIfTrue="1" id="{4029E982-F056-461A-946D-D77BFD013277}">
            <xm:f>'Report Card'!$F$74="F"</xm:f>
            <x14:dxf>
              <fill>
                <patternFill>
                  <bgColor rgb="FFFF0000"/>
                </patternFill>
              </fill>
            </x14:dxf>
          </x14:cfRule>
          <xm:sqref>V8:W8</xm:sqref>
        </x14:conditionalFormatting>
        <x14:conditionalFormatting xmlns:xm="http://schemas.microsoft.com/office/excel/2006/main">
          <x14:cfRule type="expression" priority="24" stopIfTrue="1" id="{A733CD98-F4E6-4699-83C0-29C013F21111}">
            <xm:f>'Report Card'!$F$75="A"</xm:f>
            <x14:dxf>
              <fill>
                <patternFill>
                  <bgColor rgb="FF92D050"/>
                </patternFill>
              </fill>
            </x14:dxf>
          </x14:cfRule>
          <x14:cfRule type="expression" priority="23" stopIfTrue="1" id="{09009C3A-9EC6-43DE-AE54-FA9EF7B1A293}">
            <xm:f>'Report Card'!$F$75="A+"</xm:f>
            <x14:dxf>
              <fill>
                <patternFill>
                  <bgColor rgb="FF00B050"/>
                </patternFill>
              </fill>
            </x14:dxf>
          </x14:cfRule>
          <x14:cfRule type="expression" priority="22" stopIfTrue="1" id="{E95A88D3-EC51-4DC6-BA55-F9A1B3189838}">
            <xm:f>'Report Card'!$F$75="B"</xm:f>
            <x14:dxf>
              <fill>
                <patternFill>
                  <bgColor theme="9" tint="0.59996337778862885"/>
                </patternFill>
              </fill>
            </x14:dxf>
          </x14:cfRule>
          <x14:cfRule type="expression" priority="21" stopIfTrue="1" id="{12B4DD16-F9FC-4465-AE17-E30BD787496B}">
            <xm:f>'Report Card'!$F$75="C"</xm:f>
            <x14:dxf>
              <fill>
                <patternFill>
                  <bgColor rgb="FFFFFF00"/>
                </patternFill>
              </fill>
            </x14:dxf>
          </x14:cfRule>
          <x14:cfRule type="expression" priority="20" stopIfTrue="1" id="{0F4A41EA-FD2F-410A-A928-924B5282592E}">
            <xm:f>'Report Card'!$F$75="D"</xm:f>
            <x14:dxf>
              <fill>
                <patternFill>
                  <bgColor rgb="FFFFC000"/>
                </patternFill>
              </fill>
            </x14:dxf>
          </x14:cfRule>
          <x14:cfRule type="expression" priority="19" stopIfTrue="1" id="{2F6A6F11-B0C6-4B3B-9E78-ABC816183417}">
            <xm:f>'Report Card'!$F$75="F"</xm:f>
            <x14:dxf>
              <fill>
                <patternFill>
                  <bgColor rgb="FFFF0000"/>
                </patternFill>
              </fill>
            </x14:dxf>
          </x14:cfRule>
          <xm:sqref>V9:W9</xm:sqref>
        </x14:conditionalFormatting>
        <x14:conditionalFormatting xmlns:xm="http://schemas.microsoft.com/office/excel/2006/main">
          <x14:cfRule type="expression" priority="18" stopIfTrue="1" id="{B6261C3E-DEAF-4527-9056-B1D40ABCDFBB}">
            <xm:f>'Report Card'!$F$77="A"</xm:f>
            <x14:dxf>
              <fill>
                <patternFill>
                  <bgColor rgb="FF92D050"/>
                </patternFill>
              </fill>
            </x14:dxf>
          </x14:cfRule>
          <x14:cfRule type="expression" priority="17" stopIfTrue="1" id="{01277D5F-0E9A-4D7A-9C9C-AF5F694037DD}">
            <xm:f>'Report Card'!$F$77="A+"</xm:f>
            <x14:dxf>
              <fill>
                <patternFill>
                  <bgColor rgb="FF00B050"/>
                </patternFill>
              </fill>
            </x14:dxf>
          </x14:cfRule>
          <x14:cfRule type="expression" priority="16" stopIfTrue="1" id="{3D3CACA2-A904-42C8-ACBE-64628DD61C63}">
            <xm:f>'Report Card'!$F$77="B"</xm:f>
            <x14:dxf>
              <fill>
                <patternFill>
                  <bgColor theme="9" tint="0.59996337778862885"/>
                </patternFill>
              </fill>
            </x14:dxf>
          </x14:cfRule>
          <x14:cfRule type="expression" priority="15" stopIfTrue="1" id="{A6396CFC-8F72-45DA-A2A3-AE9A1955092B}">
            <xm:f>'Report Card'!$F$77="C"</xm:f>
            <x14:dxf>
              <fill>
                <patternFill>
                  <bgColor rgb="FFFFFF00"/>
                </patternFill>
              </fill>
            </x14:dxf>
          </x14:cfRule>
          <x14:cfRule type="expression" priority="14" stopIfTrue="1" id="{855FDA22-4AC0-4A98-A3CA-F1B1CC7F91EB}">
            <xm:f>'Report Card'!$F$77="D"</xm:f>
            <x14:dxf>
              <fill>
                <patternFill>
                  <bgColor rgb="FFFFC000"/>
                </patternFill>
              </fill>
            </x14:dxf>
          </x14:cfRule>
          <x14:cfRule type="expression" priority="13" stopIfTrue="1" id="{6D866C84-CC14-4CD9-836F-9C3E34519CD9}">
            <xm:f>'Report Card'!$F$77="F"</xm:f>
            <x14:dxf>
              <fill>
                <patternFill>
                  <bgColor rgb="FFFF0000"/>
                </patternFill>
              </fill>
            </x14:dxf>
          </x14:cfRule>
          <xm:sqref>X6:Y6</xm:sqref>
        </x14:conditionalFormatting>
        <x14:conditionalFormatting xmlns:xm="http://schemas.microsoft.com/office/excel/2006/main">
          <x14:cfRule type="expression" priority="12" stopIfTrue="1" id="{DA16AD52-51E2-42BA-9AA5-79C0A0926E4E}">
            <xm:f>'Report Card'!$F$78="A"</xm:f>
            <x14:dxf>
              <fill>
                <patternFill>
                  <bgColor rgb="FF92D050"/>
                </patternFill>
              </fill>
            </x14:dxf>
          </x14:cfRule>
          <x14:cfRule type="expression" priority="11" stopIfTrue="1" id="{82F317F2-37A8-4242-A65A-1BE5C9BAA935}">
            <xm:f>'Report Card'!$F$78="A+"</xm:f>
            <x14:dxf>
              <fill>
                <patternFill>
                  <bgColor rgb="FF00B050"/>
                </patternFill>
              </fill>
            </x14:dxf>
          </x14:cfRule>
          <x14:cfRule type="expression" priority="10" stopIfTrue="1" id="{267D455A-3C00-400D-B35E-261E55B16FFE}">
            <xm:f>'Report Card'!$F$78="B"</xm:f>
            <x14:dxf>
              <fill>
                <patternFill>
                  <bgColor theme="9" tint="0.59996337778862885"/>
                </patternFill>
              </fill>
            </x14:dxf>
          </x14:cfRule>
          <x14:cfRule type="expression" priority="9" stopIfTrue="1" id="{D01285CE-69AB-42EF-ACF4-D1F5CEC519C5}">
            <xm:f>'Report Card'!$F$78="C"</xm:f>
            <x14:dxf>
              <fill>
                <patternFill>
                  <bgColor rgb="FFFFFF00"/>
                </patternFill>
              </fill>
            </x14:dxf>
          </x14:cfRule>
          <x14:cfRule type="expression" priority="8" stopIfTrue="1" id="{3B77F1AF-6210-469E-9700-9FB511082AA3}">
            <xm:f>'Report Card'!$F$78="D"</xm:f>
            <x14:dxf>
              <fill>
                <patternFill>
                  <bgColor rgb="FFFFC000"/>
                </patternFill>
              </fill>
            </x14:dxf>
          </x14:cfRule>
          <x14:cfRule type="expression" priority="7" stopIfTrue="1" id="{178E9695-C433-4EE7-8396-426E09D60F5D}">
            <xm:f>'Report Card'!$F$78="F"</xm:f>
            <x14:dxf>
              <fill>
                <patternFill>
                  <bgColor rgb="FFFF0000"/>
                </patternFill>
              </fill>
            </x14:dxf>
          </x14:cfRule>
          <xm:sqref>X7:Y7</xm:sqref>
        </x14:conditionalFormatting>
        <x14:conditionalFormatting xmlns:xm="http://schemas.microsoft.com/office/excel/2006/main">
          <x14:cfRule type="expression" priority="6" stopIfTrue="1" id="{820EC8D7-475D-4B80-930B-B7DEF37B92A1}">
            <xm:f>'Report Card'!$F$79="A"</xm:f>
            <x14:dxf>
              <fill>
                <patternFill>
                  <bgColor rgb="FF92D050"/>
                </patternFill>
              </fill>
            </x14:dxf>
          </x14:cfRule>
          <x14:cfRule type="expression" priority="5" stopIfTrue="1" id="{8E1A1647-CFA9-479A-86E1-AFF5EEB06485}">
            <xm:f>'Report Card'!$F$79="A+"</xm:f>
            <x14:dxf>
              <fill>
                <patternFill>
                  <bgColor rgb="FF00B050"/>
                </patternFill>
              </fill>
            </x14:dxf>
          </x14:cfRule>
          <x14:cfRule type="expression" priority="4" stopIfTrue="1" id="{A9C127D1-1673-488D-91B6-F73ED5E412C9}">
            <xm:f>'Report Card'!$F$79="B"</xm:f>
            <x14:dxf>
              <fill>
                <patternFill>
                  <bgColor theme="9" tint="0.59996337778862885"/>
                </patternFill>
              </fill>
            </x14:dxf>
          </x14:cfRule>
          <x14:cfRule type="expression" priority="3" stopIfTrue="1" id="{0B1FD12D-393C-42E7-B6F6-760AA8D3CB01}">
            <xm:f>'Report Card'!$F$79="C"</xm:f>
            <x14:dxf>
              <fill>
                <patternFill>
                  <bgColor rgb="FFFFFF00"/>
                </patternFill>
              </fill>
            </x14:dxf>
          </x14:cfRule>
          <x14:cfRule type="expression" priority="2" stopIfTrue="1" id="{8D1AB320-E993-4C95-A865-B721F76C5FCC}">
            <xm:f>'Report Card'!$F$79="D"</xm:f>
            <x14:dxf>
              <fill>
                <patternFill>
                  <bgColor rgb="FFFFC000"/>
                </patternFill>
              </fill>
            </x14:dxf>
          </x14:cfRule>
          <x14:cfRule type="expression" priority="1" stopIfTrue="1" id="{DD5AD568-B2D9-4BFD-9C19-A2BBF7667008}">
            <xm:f>'Report Card'!$F$79="F"</xm:f>
            <x14:dxf>
              <fill>
                <patternFill>
                  <bgColor rgb="FFFF0000"/>
                </patternFill>
              </fill>
            </x14:dxf>
          </x14:cfRule>
          <xm:sqref>X8:Y8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C3D7C-3F3B-42E5-BC82-76DC945B7D1D}">
  <sheetPr codeName="Sheet18">
    <tabColor theme="0" tint="-4.9989318521683403E-2"/>
  </sheetPr>
  <dimension ref="A1:J23"/>
  <sheetViews>
    <sheetView zoomScale="101" workbookViewId="0">
      <selection activeCell="C3" sqref="C3:D3"/>
    </sheetView>
  </sheetViews>
  <sheetFormatPr baseColWidth="10" defaultColWidth="9.1640625" defaultRowHeight="15"/>
  <cols>
    <col min="1" max="1" width="9.1640625" style="173"/>
    <col min="2" max="2" width="1.83203125" style="173" customWidth="1"/>
    <col min="3" max="4" width="9.1640625" style="182"/>
    <col min="5" max="5" width="41.83203125" style="173" bestFit="1" customWidth="1"/>
    <col min="6" max="6" width="37.5" style="173" bestFit="1" customWidth="1"/>
    <col min="7" max="7" width="35" style="173" customWidth="1"/>
    <col min="8" max="8" width="30.83203125" style="173" customWidth="1"/>
    <col min="9" max="9" width="31.1640625" style="423" customWidth="1"/>
    <col min="10" max="10" width="27.5" style="423" customWidth="1"/>
    <col min="11" max="16384" width="9.1640625" style="173"/>
  </cols>
  <sheetData>
    <row r="1" spans="1:10" ht="45.75" customHeight="1" thickBot="1">
      <c r="B1" s="795" t="s">
        <v>415</v>
      </c>
      <c r="C1" s="795"/>
      <c r="D1" s="795"/>
      <c r="E1" s="795"/>
      <c r="F1" s="180"/>
    </row>
    <row r="2" spans="1:10" ht="36" customHeight="1" thickBot="1">
      <c r="A2" s="181" t="s">
        <v>416</v>
      </c>
      <c r="E2" s="183" t="s">
        <v>110</v>
      </c>
      <c r="F2" s="183"/>
      <c r="G2" s="184" t="s">
        <v>111</v>
      </c>
      <c r="H2" s="185" t="s">
        <v>417</v>
      </c>
      <c r="I2" s="185" t="s">
        <v>1052</v>
      </c>
      <c r="J2" s="210" t="s">
        <v>1064</v>
      </c>
    </row>
    <row r="3" spans="1:10" ht="36" customHeight="1" thickBot="1">
      <c r="C3" s="796" t="s">
        <v>19</v>
      </c>
      <c r="D3" s="797"/>
      <c r="E3" s="186" t="s">
        <v>116</v>
      </c>
      <c r="F3" s="186" t="s">
        <v>1768</v>
      </c>
      <c r="G3" s="187" t="s">
        <v>418</v>
      </c>
      <c r="H3" s="412" t="s">
        <v>419</v>
      </c>
      <c r="I3" s="419" t="s">
        <v>1053</v>
      </c>
      <c r="J3" s="427"/>
    </row>
    <row r="4" spans="1:10" ht="36" customHeight="1">
      <c r="E4" s="188" t="s">
        <v>1752</v>
      </c>
      <c r="F4" s="188" t="s">
        <v>1769</v>
      </c>
      <c r="G4" s="189"/>
      <c r="H4" s="413" t="s">
        <v>420</v>
      </c>
      <c r="I4" s="420" t="s">
        <v>1054</v>
      </c>
      <c r="J4" s="428"/>
    </row>
    <row r="5" spans="1:10" ht="36" customHeight="1">
      <c r="E5" s="188" t="s">
        <v>120</v>
      </c>
      <c r="F5" s="188" t="s">
        <v>1754</v>
      </c>
      <c r="G5" s="190"/>
      <c r="H5" s="414"/>
      <c r="I5" s="420" t="s">
        <v>1063</v>
      </c>
      <c r="J5" s="428"/>
    </row>
    <row r="6" spans="1:10" ht="36" customHeight="1">
      <c r="E6" s="188" t="s">
        <v>1753</v>
      </c>
      <c r="F6" s="188" t="s">
        <v>1770</v>
      </c>
      <c r="G6" s="190"/>
      <c r="H6" s="414"/>
      <c r="I6" s="421"/>
      <c r="J6" s="428"/>
    </row>
    <row r="7" spans="1:10" ht="36" customHeight="1" thickBot="1">
      <c r="E7" s="188" t="s">
        <v>1754</v>
      </c>
      <c r="F7" s="188" t="s">
        <v>125</v>
      </c>
      <c r="G7" s="190"/>
      <c r="H7" s="415"/>
      <c r="I7" s="421"/>
      <c r="J7" s="428"/>
    </row>
    <row r="8" spans="1:10" ht="39.75" customHeight="1" thickBot="1">
      <c r="E8" s="191" t="s">
        <v>1755</v>
      </c>
      <c r="F8" s="191"/>
      <c r="G8" s="192"/>
      <c r="H8" s="416"/>
      <c r="I8" s="422"/>
      <c r="J8" s="430"/>
    </row>
    <row r="9" spans="1:10" ht="57.75" customHeight="1" thickBot="1">
      <c r="C9" s="796" t="s">
        <v>20</v>
      </c>
      <c r="D9" s="797"/>
      <c r="E9" s="193" t="s">
        <v>1756</v>
      </c>
      <c r="F9" s="194" t="s">
        <v>1771</v>
      </c>
      <c r="G9" s="187" t="s">
        <v>421</v>
      </c>
      <c r="H9" s="412" t="s">
        <v>422</v>
      </c>
      <c r="I9" s="424" t="s">
        <v>1055</v>
      </c>
      <c r="J9" s="406" t="s">
        <v>1057</v>
      </c>
    </row>
    <row r="10" spans="1:10" ht="36" customHeight="1" thickBot="1">
      <c r="E10" s="193" t="s">
        <v>1757</v>
      </c>
      <c r="F10" s="190"/>
      <c r="G10" s="189"/>
      <c r="H10" s="417" t="s">
        <v>423</v>
      </c>
      <c r="I10" s="420" t="s">
        <v>1056</v>
      </c>
      <c r="J10" s="428"/>
    </row>
    <row r="11" spans="1:10" ht="36" customHeight="1" thickBot="1">
      <c r="E11" s="193" t="s">
        <v>1758</v>
      </c>
      <c r="F11" s="190"/>
      <c r="G11" s="190"/>
      <c r="H11" s="417" t="s">
        <v>424</v>
      </c>
      <c r="I11" s="425"/>
      <c r="J11" s="428"/>
    </row>
    <row r="12" spans="1:10" ht="36" customHeight="1" thickBot="1">
      <c r="E12" s="193" t="s">
        <v>1759</v>
      </c>
      <c r="F12" s="190"/>
      <c r="G12" s="190"/>
      <c r="H12" s="417" t="s">
        <v>425</v>
      </c>
      <c r="I12" s="425"/>
      <c r="J12" s="428"/>
    </row>
    <row r="13" spans="1:10" ht="36" customHeight="1" thickBot="1">
      <c r="E13" s="193" t="s">
        <v>1760</v>
      </c>
      <c r="F13" s="195"/>
      <c r="G13" s="195"/>
      <c r="H13" s="415"/>
      <c r="I13" s="426"/>
      <c r="J13" s="430"/>
    </row>
    <row r="14" spans="1:10" ht="58.5" customHeight="1" thickBot="1">
      <c r="C14" s="796" t="s">
        <v>12</v>
      </c>
      <c r="D14" s="797"/>
      <c r="E14" s="196" t="s">
        <v>138</v>
      </c>
      <c r="F14" s="196" t="s">
        <v>1772</v>
      </c>
      <c r="G14" s="187" t="s">
        <v>426</v>
      </c>
      <c r="H14" s="412" t="s">
        <v>427</v>
      </c>
      <c r="I14" s="424" t="s">
        <v>1058</v>
      </c>
      <c r="J14" s="427"/>
    </row>
    <row r="15" spans="1:10" ht="36" customHeight="1">
      <c r="E15" s="190" t="s">
        <v>1761</v>
      </c>
      <c r="F15" s="190" t="s">
        <v>1773</v>
      </c>
      <c r="G15" s="197" t="s">
        <v>428</v>
      </c>
      <c r="H15" s="417" t="s">
        <v>429</v>
      </c>
      <c r="I15" s="420" t="s">
        <v>1059</v>
      </c>
      <c r="J15" s="428"/>
    </row>
    <row r="16" spans="1:10" ht="36" customHeight="1">
      <c r="E16" s="190" t="s">
        <v>1762</v>
      </c>
      <c r="F16" s="190"/>
      <c r="G16" s="407" t="s">
        <v>924</v>
      </c>
      <c r="H16" s="417" t="s">
        <v>427</v>
      </c>
      <c r="I16" s="420" t="s">
        <v>1060</v>
      </c>
      <c r="J16" s="428"/>
    </row>
    <row r="17" spans="3:10" ht="36" customHeight="1">
      <c r="E17" s="190" t="s">
        <v>1763</v>
      </c>
      <c r="F17" s="190"/>
      <c r="G17" s="190"/>
      <c r="H17" s="414"/>
      <c r="I17" s="425"/>
      <c r="J17" s="428"/>
    </row>
    <row r="18" spans="3:10" ht="36" customHeight="1" thickBot="1">
      <c r="E18" s="195" t="s">
        <v>1764</v>
      </c>
      <c r="F18" s="195"/>
      <c r="G18" s="195"/>
      <c r="H18" s="415"/>
      <c r="I18" s="426"/>
      <c r="J18" s="430"/>
    </row>
    <row r="19" spans="3:10" ht="36" customHeight="1" thickBot="1">
      <c r="C19" s="796" t="s">
        <v>15</v>
      </c>
      <c r="D19" s="797"/>
      <c r="E19" s="196" t="s">
        <v>1765</v>
      </c>
      <c r="F19" s="196" t="s">
        <v>139</v>
      </c>
      <c r="G19" s="187" t="s">
        <v>430</v>
      </c>
      <c r="H19" s="418" t="s">
        <v>431</v>
      </c>
      <c r="I19" s="424" t="s">
        <v>1061</v>
      </c>
      <c r="J19" s="427"/>
    </row>
    <row r="20" spans="3:10" ht="36" customHeight="1">
      <c r="E20" s="190" t="s">
        <v>1766</v>
      </c>
      <c r="F20" s="190" t="s">
        <v>1774</v>
      </c>
      <c r="G20" s="189"/>
      <c r="H20" s="417" t="s">
        <v>432</v>
      </c>
      <c r="I20" s="420" t="s">
        <v>1062</v>
      </c>
      <c r="J20" s="428"/>
    </row>
    <row r="21" spans="3:10" ht="36" customHeight="1">
      <c r="E21" s="190" t="s">
        <v>1767</v>
      </c>
      <c r="F21" s="190" t="s">
        <v>1775</v>
      </c>
      <c r="G21" s="190"/>
      <c r="H21" s="417" t="s">
        <v>433</v>
      </c>
      <c r="I21" s="425"/>
      <c r="J21" s="428"/>
    </row>
    <row r="22" spans="3:10" ht="36" customHeight="1">
      <c r="E22" s="190" t="s">
        <v>434</v>
      </c>
      <c r="F22" s="190" t="s">
        <v>1776</v>
      </c>
      <c r="G22" s="190"/>
      <c r="H22" s="417" t="s">
        <v>435</v>
      </c>
      <c r="I22" s="425"/>
      <c r="J22" s="428"/>
    </row>
    <row r="23" spans="3:10" ht="36" customHeight="1" thickBot="1">
      <c r="E23" s="195" t="s">
        <v>138</v>
      </c>
      <c r="F23" s="195" t="s">
        <v>136</v>
      </c>
      <c r="G23" s="195"/>
      <c r="H23" s="237"/>
      <c r="I23" s="431"/>
      <c r="J23" s="429"/>
    </row>
  </sheetData>
  <sheetProtection algorithmName="SHA-512" hashValue="84gjCHhL4xkInEkHAnQCrZdzoDzWy3puECVn1P6MshudvUnD608b1089k12aTmoK3FGXGVgfmon4/az/i6t/bQ==" saltValue="dWM9WO8sqmHRIwgpVMdmLg==" spinCount="100000" sheet="1"/>
  <customSheetViews>
    <customSheetView guid="{15F8A144-BC19-4B70-B468-75C2D0F16780}" scale="101">
      <pageMargins left="0.7" right="0.7" top="0.75" bottom="0.75" header="0.3" footer="0.3"/>
    </customSheetView>
  </customSheetViews>
  <mergeCells count="5">
    <mergeCell ref="B1:E1"/>
    <mergeCell ref="C3:D3"/>
    <mergeCell ref="C9:D9"/>
    <mergeCell ref="C14:D14"/>
    <mergeCell ref="C19:D19"/>
  </mergeCells>
  <hyperlinks>
    <hyperlink ref="G3" r:id="rId1" display="Introduction to the Harada Method (Webinar) " xr:uid="{71B61F15-D2A6-410F-9EE7-CB8771FC8521}"/>
    <hyperlink ref="G9" r:id="rId2" display="Help Wanted: Using Visual Management to Drive Continuous Improvement (Webinar)" xr:uid="{91792100-637E-41D6-AE2A-5EF25E566885}"/>
    <hyperlink ref="G14" r:id="rId3" display="AME Webinar: Lean Management, Lean Leadership and Leader Standard Work" xr:uid="{E880A75C-A73F-4C16-8B29-CA345307FAA4}"/>
    <hyperlink ref="G15" r:id="rId4" display="Leadership - Making Lean A Success (Webinar)" xr:uid="{DEA0562E-05C5-43FB-BF11-B1F2FA29FBB5}"/>
    <hyperlink ref="G19" r:id="rId5" display="Making Daily Kaizen a Success (Webinar)" xr:uid="{76CC2118-66C7-48FB-88EB-09E5455BCE3D}"/>
    <hyperlink ref="G16" r:id="rId6" xr:uid="{4E97C3F3-E999-4CFD-9363-09994B2453EF}"/>
    <hyperlink ref="I3" r:id="rId7" xr:uid="{2DAF358D-0996-44F7-BF0A-0B4D6AFA19BA}"/>
    <hyperlink ref="I4" r:id="rId8" xr:uid="{B87F50CF-6AFE-4A08-902F-22401DEC8B36}"/>
    <hyperlink ref="I5" r:id="rId9" xr:uid="{FDDB6FF7-BA0B-4238-B7F7-A715F29F63BA}"/>
    <hyperlink ref="I9" r:id="rId10" xr:uid="{2B22BFE6-98F3-4D52-98D3-CD08B91F8E55}"/>
    <hyperlink ref="I10" r:id="rId11" xr:uid="{0431C743-E50D-4C71-BFB0-1BD3BF23C1F6}"/>
    <hyperlink ref="J9" r:id="rId12" xr:uid="{C7E1558D-5333-4391-A922-03A59AB9A603}"/>
    <hyperlink ref="I14" r:id="rId13" xr:uid="{0C51C2BB-CDAA-42D1-8D5A-D2634D58DE0D}"/>
    <hyperlink ref="I15" r:id="rId14" xr:uid="{8DB16B62-A8EB-4E87-9C67-0B27141CA7EB}"/>
    <hyperlink ref="I16" r:id="rId15" xr:uid="{7446011D-53C9-431C-8F79-BBB2759621F9}"/>
    <hyperlink ref="I19" r:id="rId16" xr:uid="{08D3F43B-D09E-4991-ADE9-60BB1CCC1D9D}"/>
    <hyperlink ref="I20" r:id="rId17" xr:uid="{43EBCAF6-EF19-43E8-B308-8564C1EFBAB1}"/>
  </hyperlinks>
  <pageMargins left="0.7" right="0.7" top="0.75" bottom="0.75" header="0.3" footer="0.3"/>
  <drawing r:id="rId1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572D0-A399-4194-A54E-E55A5C9E2102}">
  <sheetPr codeName="Sheet19">
    <tabColor theme="2"/>
  </sheetPr>
  <dimension ref="A1:J37"/>
  <sheetViews>
    <sheetView zoomScale="92" workbookViewId="0">
      <selection activeCell="F1" sqref="F1"/>
    </sheetView>
  </sheetViews>
  <sheetFormatPr baseColWidth="10" defaultColWidth="9.1640625" defaultRowHeight="15"/>
  <cols>
    <col min="1" max="1" width="9.1640625" style="173"/>
    <col min="2" max="2" width="3.33203125" style="173" customWidth="1"/>
    <col min="3" max="4" width="9.1640625" style="182"/>
    <col min="5" max="5" width="37.1640625" style="173" bestFit="1" customWidth="1"/>
    <col min="6" max="6" width="30.6640625" style="173" bestFit="1" customWidth="1"/>
    <col min="7" max="7" width="35" style="173" customWidth="1"/>
    <col min="8" max="8" width="30.83203125" style="173" customWidth="1"/>
    <col min="9" max="10" width="30.83203125" style="423" customWidth="1"/>
    <col min="11" max="16384" width="9.1640625" style="173"/>
  </cols>
  <sheetData>
    <row r="1" spans="1:10" ht="45.75" customHeight="1" thickBot="1">
      <c r="B1" s="795" t="s">
        <v>71</v>
      </c>
      <c r="C1" s="795"/>
      <c r="D1" s="795"/>
      <c r="E1" s="795"/>
      <c r="F1" s="180"/>
    </row>
    <row r="2" spans="1:10" ht="36" customHeight="1" thickBot="1">
      <c r="A2" s="181" t="s">
        <v>416</v>
      </c>
      <c r="E2" s="183" t="s">
        <v>110</v>
      </c>
      <c r="F2" s="183" t="s">
        <v>110</v>
      </c>
      <c r="G2" s="184" t="s">
        <v>111</v>
      </c>
      <c r="H2" s="185" t="s">
        <v>417</v>
      </c>
      <c r="I2" s="185" t="s">
        <v>1052</v>
      </c>
      <c r="J2" s="210" t="s">
        <v>1064</v>
      </c>
    </row>
    <row r="3" spans="1:10" ht="36" customHeight="1" thickBot="1">
      <c r="C3" s="796" t="s">
        <v>1293</v>
      </c>
      <c r="D3" s="797"/>
      <c r="E3" s="198" t="s">
        <v>1777</v>
      </c>
      <c r="F3" s="196" t="s">
        <v>1806</v>
      </c>
      <c r="G3" s="187" t="s">
        <v>436</v>
      </c>
      <c r="H3" s="199" t="s">
        <v>437</v>
      </c>
      <c r="I3" s="436" t="s">
        <v>1065</v>
      </c>
      <c r="J3" s="432"/>
    </row>
    <row r="4" spans="1:10" ht="36" customHeight="1">
      <c r="E4" s="200" t="s">
        <v>1778</v>
      </c>
      <c r="F4" s="190" t="s">
        <v>1807</v>
      </c>
      <c r="G4" s="197" t="s">
        <v>438</v>
      </c>
      <c r="H4" s="201" t="s">
        <v>439</v>
      </c>
      <c r="I4" s="437" t="s">
        <v>1066</v>
      </c>
      <c r="J4" s="433"/>
    </row>
    <row r="5" spans="1:10" ht="36" customHeight="1">
      <c r="E5" s="200" t="s">
        <v>1779</v>
      </c>
      <c r="F5" s="190" t="s">
        <v>1808</v>
      </c>
      <c r="G5" s="400" t="s">
        <v>911</v>
      </c>
      <c r="H5" s="202" t="s">
        <v>440</v>
      </c>
      <c r="I5" s="433"/>
      <c r="J5" s="433"/>
    </row>
    <row r="6" spans="1:10" ht="36" customHeight="1">
      <c r="E6" s="200" t="s">
        <v>1780</v>
      </c>
      <c r="F6" s="190" t="s">
        <v>1809</v>
      </c>
      <c r="G6" s="402" t="s">
        <v>913</v>
      </c>
      <c r="H6" s="190"/>
      <c r="I6" s="428"/>
      <c r="J6" s="428"/>
    </row>
    <row r="7" spans="1:10" ht="36" customHeight="1" thickBot="1">
      <c r="E7" s="203" t="s">
        <v>1781</v>
      </c>
      <c r="F7" s="195" t="s">
        <v>1810</v>
      </c>
      <c r="G7" s="195"/>
      <c r="H7" s="195"/>
      <c r="I7" s="429"/>
      <c r="J7" s="429"/>
    </row>
    <row r="8" spans="1:10" ht="36" customHeight="1" thickBot="1">
      <c r="C8" s="796" t="s">
        <v>22</v>
      </c>
      <c r="D8" s="797"/>
      <c r="E8" s="198" t="s">
        <v>1782</v>
      </c>
      <c r="F8" s="196" t="s">
        <v>1811</v>
      </c>
      <c r="G8" s="187" t="s">
        <v>441</v>
      </c>
      <c r="H8" s="204" t="s">
        <v>442</v>
      </c>
      <c r="I8" s="406" t="s">
        <v>1067</v>
      </c>
      <c r="J8" s="434"/>
    </row>
    <row r="9" spans="1:10" ht="36" customHeight="1">
      <c r="E9" s="200" t="s">
        <v>1783</v>
      </c>
      <c r="F9" s="190"/>
      <c r="G9" s="401" t="s">
        <v>912</v>
      </c>
      <c r="H9" s="201" t="s">
        <v>443</v>
      </c>
      <c r="I9" s="437" t="s">
        <v>1068</v>
      </c>
      <c r="J9" s="433"/>
    </row>
    <row r="10" spans="1:10" ht="36" customHeight="1">
      <c r="E10" s="200" t="s">
        <v>1784</v>
      </c>
      <c r="F10" s="190"/>
      <c r="G10" s="190"/>
      <c r="H10" s="201" t="s">
        <v>444</v>
      </c>
      <c r="I10" s="437" t="s">
        <v>1069</v>
      </c>
      <c r="J10" s="433"/>
    </row>
    <row r="11" spans="1:10" ht="36" customHeight="1">
      <c r="E11" s="200" t="s">
        <v>1785</v>
      </c>
      <c r="F11" s="190"/>
      <c r="G11" s="190"/>
      <c r="H11" s="190"/>
      <c r="I11" s="428"/>
      <c r="J11" s="428"/>
    </row>
    <row r="12" spans="1:10" ht="36" customHeight="1" thickBot="1">
      <c r="E12" s="203" t="s">
        <v>1786</v>
      </c>
      <c r="F12" s="195"/>
      <c r="G12" s="195"/>
      <c r="H12" s="195"/>
      <c r="I12" s="429"/>
      <c r="J12" s="429"/>
    </row>
    <row r="13" spans="1:10" ht="36" customHeight="1" thickBot="1">
      <c r="C13" s="796" t="s">
        <v>23</v>
      </c>
      <c r="D13" s="797"/>
      <c r="E13" s="196" t="s">
        <v>1787</v>
      </c>
      <c r="F13" s="196" t="s">
        <v>1812</v>
      </c>
      <c r="G13" s="205" t="s">
        <v>445</v>
      </c>
      <c r="H13" s="201" t="s">
        <v>446</v>
      </c>
      <c r="I13" s="438" t="s">
        <v>1070</v>
      </c>
      <c r="J13" s="433"/>
    </row>
    <row r="14" spans="1:10" ht="36" customHeight="1" thickBot="1">
      <c r="E14" s="190" t="s">
        <v>447</v>
      </c>
      <c r="F14" s="200" t="s">
        <v>1813</v>
      </c>
      <c r="G14" s="206" t="s">
        <v>448</v>
      </c>
      <c r="H14" s="190"/>
      <c r="I14" s="439" t="s">
        <v>1071</v>
      </c>
      <c r="J14" s="428"/>
    </row>
    <row r="15" spans="1:10" ht="36" customHeight="1" thickBot="1">
      <c r="E15" s="190" t="s">
        <v>1788</v>
      </c>
      <c r="F15" s="190" t="s">
        <v>1814</v>
      </c>
      <c r="G15" s="207"/>
      <c r="H15" s="190"/>
      <c r="I15" s="437" t="s">
        <v>1072</v>
      </c>
      <c r="J15" s="428"/>
    </row>
    <row r="16" spans="1:10" ht="36" customHeight="1">
      <c r="E16" s="190" t="s">
        <v>449</v>
      </c>
      <c r="F16" s="190" t="s">
        <v>146</v>
      </c>
      <c r="G16" s="190"/>
      <c r="H16" s="190"/>
      <c r="I16" s="428"/>
      <c r="J16" s="428"/>
    </row>
    <row r="17" spans="3:10" ht="36" customHeight="1" thickBot="1">
      <c r="E17" s="195" t="s">
        <v>148</v>
      </c>
      <c r="F17" s="195" t="s">
        <v>1815</v>
      </c>
      <c r="G17" s="195"/>
      <c r="H17" s="195"/>
      <c r="I17" s="429"/>
      <c r="J17" s="429"/>
    </row>
    <row r="18" spans="3:10" ht="36" customHeight="1" thickBot="1">
      <c r="C18" s="796" t="s">
        <v>2</v>
      </c>
      <c r="D18" s="797"/>
      <c r="E18" s="196" t="s">
        <v>1789</v>
      </c>
      <c r="F18" s="196" t="s">
        <v>1816</v>
      </c>
      <c r="G18" s="403" t="s">
        <v>914</v>
      </c>
      <c r="H18" s="204" t="s">
        <v>450</v>
      </c>
      <c r="I18" s="440" t="s">
        <v>1073</v>
      </c>
      <c r="J18" s="434"/>
    </row>
    <row r="19" spans="3:10" ht="36" customHeight="1">
      <c r="E19" s="190" t="s">
        <v>1790</v>
      </c>
      <c r="F19" s="190" t="s">
        <v>1818</v>
      </c>
      <c r="G19" s="190"/>
      <c r="H19" s="201" t="s">
        <v>451</v>
      </c>
      <c r="I19" s="437" t="s">
        <v>1074</v>
      </c>
      <c r="J19" s="433"/>
    </row>
    <row r="20" spans="3:10" ht="36" customHeight="1">
      <c r="E20" s="190" t="s">
        <v>1791</v>
      </c>
      <c r="F20" s="190" t="s">
        <v>1817</v>
      </c>
      <c r="G20" s="190"/>
      <c r="H20" s="190"/>
      <c r="I20" s="437" t="s">
        <v>1075</v>
      </c>
      <c r="J20" s="428"/>
    </row>
    <row r="21" spans="3:10" ht="36" customHeight="1">
      <c r="E21" s="190" t="s">
        <v>1792</v>
      </c>
      <c r="F21" s="190" t="s">
        <v>152</v>
      </c>
      <c r="G21" s="190"/>
      <c r="H21" s="190"/>
      <c r="I21" s="428"/>
      <c r="J21" s="428"/>
    </row>
    <row r="22" spans="3:10" ht="36" customHeight="1" thickBot="1">
      <c r="E22" s="203" t="s">
        <v>1793</v>
      </c>
      <c r="F22" s="195" t="s">
        <v>1819</v>
      </c>
      <c r="G22" s="195"/>
      <c r="H22" s="195"/>
      <c r="I22" s="429"/>
      <c r="J22" s="429"/>
    </row>
    <row r="23" spans="3:10" ht="36" customHeight="1" thickBot="1">
      <c r="C23" s="796" t="s">
        <v>24</v>
      </c>
      <c r="D23" s="797"/>
      <c r="E23" s="196" t="s">
        <v>1794</v>
      </c>
      <c r="F23" s="198" t="s">
        <v>1820</v>
      </c>
      <c r="G23" s="196"/>
      <c r="H23" s="204" t="s">
        <v>452</v>
      </c>
      <c r="I23" s="441" t="s">
        <v>1076</v>
      </c>
      <c r="J23" s="434"/>
    </row>
    <row r="24" spans="3:10" ht="36" customHeight="1">
      <c r="E24" s="190" t="s">
        <v>1795</v>
      </c>
      <c r="F24" s="190"/>
      <c r="G24" s="190"/>
      <c r="H24" s="190"/>
      <c r="I24" s="437" t="s">
        <v>1077</v>
      </c>
      <c r="J24" s="428"/>
    </row>
    <row r="25" spans="3:10" ht="36" customHeight="1">
      <c r="E25" s="190" t="s">
        <v>1796</v>
      </c>
      <c r="F25" s="190"/>
      <c r="G25" s="190"/>
      <c r="H25" s="190"/>
      <c r="I25" s="428"/>
      <c r="J25" s="428"/>
    </row>
    <row r="26" spans="3:10" ht="36" customHeight="1">
      <c r="E26" s="190" t="s">
        <v>1797</v>
      </c>
      <c r="F26" s="190"/>
      <c r="G26" s="190"/>
      <c r="H26" s="190"/>
      <c r="I26" s="428"/>
      <c r="J26" s="428"/>
    </row>
    <row r="27" spans="3:10" ht="36" customHeight="1" thickBot="1">
      <c r="E27" s="195" t="s">
        <v>1798</v>
      </c>
      <c r="F27" s="195"/>
      <c r="G27" s="195"/>
      <c r="H27" s="195"/>
      <c r="I27" s="429"/>
      <c r="J27" s="429"/>
    </row>
    <row r="28" spans="3:10" ht="54" customHeight="1" thickBot="1">
      <c r="C28" s="796" t="s">
        <v>414</v>
      </c>
      <c r="D28" s="797"/>
      <c r="E28" s="802" t="s">
        <v>1799</v>
      </c>
      <c r="F28" s="803"/>
      <c r="G28" s="398" t="s">
        <v>909</v>
      </c>
      <c r="H28" s="204"/>
      <c r="I28" s="406" t="s">
        <v>1078</v>
      </c>
      <c r="J28" s="434"/>
    </row>
    <row r="29" spans="3:10" ht="36" customHeight="1">
      <c r="E29" s="804"/>
      <c r="F29" s="805"/>
      <c r="G29" s="190"/>
      <c r="H29" s="190"/>
      <c r="I29" s="437" t="s">
        <v>1079</v>
      </c>
      <c r="J29" s="428"/>
    </row>
    <row r="30" spans="3:10" ht="24" customHeight="1">
      <c r="E30" s="806"/>
      <c r="F30" s="807"/>
      <c r="G30" s="190"/>
      <c r="H30" s="190"/>
      <c r="I30" s="437" t="s">
        <v>1080</v>
      </c>
      <c r="J30" s="428"/>
    </row>
    <row r="31" spans="3:10" ht="36" customHeight="1">
      <c r="E31" s="798" t="s">
        <v>1800</v>
      </c>
      <c r="F31" s="799"/>
      <c r="G31" s="190"/>
      <c r="H31" s="190"/>
      <c r="I31" s="437" t="s">
        <v>1081</v>
      </c>
      <c r="J31" s="428"/>
    </row>
    <row r="32" spans="3:10" ht="36" customHeight="1">
      <c r="E32" s="798" t="s">
        <v>1801</v>
      </c>
      <c r="F32" s="799"/>
      <c r="G32" s="190"/>
      <c r="H32" s="190"/>
      <c r="I32" s="428"/>
      <c r="J32" s="428"/>
    </row>
    <row r="33" spans="5:10" ht="34.5" customHeight="1" thickBot="1">
      <c r="E33" s="808" t="s">
        <v>1802</v>
      </c>
      <c r="F33" s="809"/>
      <c r="G33" s="190"/>
      <c r="H33" s="190"/>
      <c r="I33" s="430"/>
      <c r="J33" s="428"/>
    </row>
    <row r="34" spans="5:10" ht="98.25" customHeight="1" thickBot="1">
      <c r="E34" s="798" t="s">
        <v>1803</v>
      </c>
      <c r="F34" s="799"/>
      <c r="G34" s="190"/>
      <c r="H34" s="190"/>
      <c r="I34" s="435" t="s">
        <v>1082</v>
      </c>
      <c r="J34" s="428"/>
    </row>
    <row r="35" spans="5:10" ht="63" customHeight="1">
      <c r="E35" s="798" t="s">
        <v>1804</v>
      </c>
      <c r="F35" s="799"/>
      <c r="G35" s="190"/>
      <c r="H35" s="190"/>
      <c r="I35" s="442" t="s">
        <v>1083</v>
      </c>
      <c r="J35" s="428"/>
    </row>
    <row r="36" spans="5:10" ht="33.75" customHeight="1">
      <c r="E36" s="798" t="s">
        <v>1805</v>
      </c>
      <c r="F36" s="799"/>
      <c r="G36" s="190"/>
      <c r="H36" s="190"/>
      <c r="I36" s="437" t="s">
        <v>1084</v>
      </c>
      <c r="J36" s="428"/>
    </row>
    <row r="37" spans="5:10" ht="16" thickBot="1">
      <c r="E37" s="800"/>
      <c r="F37" s="801"/>
      <c r="G37" s="195"/>
      <c r="H37" s="195"/>
      <c r="I37" s="429"/>
      <c r="J37" s="429"/>
    </row>
  </sheetData>
  <sheetProtection algorithmName="SHA-512" hashValue="NO2lm8Z7HP0ClNP0WnG9goTpbpetj/wViNDiK+BRBeXPl8Euqp1akRGsi1/1e3hu5OeRtQL8lcF1zxHV0bIUkw==" saltValue="K0I7D7/G9+9vhmOsiaF4LQ==" spinCount="100000" sheet="1"/>
  <customSheetViews>
    <customSheetView guid="{15F8A144-BC19-4B70-B468-75C2D0F16780}">
      <selection activeCell="C3" sqref="C3:D3"/>
      <pageMargins left="0.7" right="0.7" top="0.75" bottom="0.75" header="0.3" footer="0.3"/>
    </customSheetView>
  </customSheetViews>
  <mergeCells count="15">
    <mergeCell ref="E35:F35"/>
    <mergeCell ref="E36:F36"/>
    <mergeCell ref="E37:F37"/>
    <mergeCell ref="C28:D28"/>
    <mergeCell ref="E28:F30"/>
    <mergeCell ref="E31:F31"/>
    <mergeCell ref="E32:F32"/>
    <mergeCell ref="E33:F33"/>
    <mergeCell ref="E34:F34"/>
    <mergeCell ref="C23:D23"/>
    <mergeCell ref="B1:E1"/>
    <mergeCell ref="C3:D3"/>
    <mergeCell ref="C8:D8"/>
    <mergeCell ref="C13:D13"/>
    <mergeCell ref="C18:D18"/>
  </mergeCells>
  <hyperlinks>
    <hyperlink ref="G3" r:id="rId1" display="Webinar: Building a People Centric Culture " xr:uid="{99ED2264-E942-42B7-8ADD-9FC8DBD8E644}"/>
    <hyperlink ref="G4" r:id="rId2" display="People-Centric Leadership and AME " xr:uid="{29E5FF87-C8E9-4526-B2CD-D4CE2539ADE8}"/>
    <hyperlink ref="G8" r:id="rId3" display="Making Developing People Job 1 in Lean (Webinar) " xr:uid="{25C85C35-AA38-4964-BB4F-F8BF15420C56}"/>
    <hyperlink ref="G13" r:id="rId4" display="Webinar: Poka Yoke Creating a Culture of Zero Defects " xr:uid="{F91271A8-CFFD-4DEC-8594-3EE6A108761F}"/>
    <hyperlink ref="G14" r:id="rId5" xr:uid="{E37C3DEB-81C9-4AA0-9E5C-C7C6B92AB2C5}"/>
    <hyperlink ref="G28" r:id="rId6" xr:uid="{C161B9A6-005F-47A8-8C1B-3FB860E93D60}"/>
    <hyperlink ref="G5" r:id="rId7" xr:uid="{A45CDBCC-BBC5-4D31-9797-2E8542B2E407}"/>
    <hyperlink ref="G9" r:id="rId8" xr:uid="{67D446E7-88C3-455F-AF33-A81F3B99E1CB}"/>
    <hyperlink ref="G6" r:id="rId9" xr:uid="{E634F39A-C5C7-423F-B744-8284C23577DA}"/>
    <hyperlink ref="G18" r:id="rId10" xr:uid="{EEBE0C04-B1F6-4858-90A0-695E6893BACF}"/>
    <hyperlink ref="I3" r:id="rId11" xr:uid="{CA0004A5-3590-49AF-8E0C-F287A2ADD7A9}"/>
    <hyperlink ref="I4" r:id="rId12" xr:uid="{F1FE3937-4661-46F3-9B93-C32076DE53A4}"/>
    <hyperlink ref="I8" r:id="rId13" xr:uid="{4E703862-B277-4BF4-B6EB-1EB79413244B}"/>
    <hyperlink ref="I9" r:id="rId14" xr:uid="{75189108-9D44-41AC-B0BE-9E85541E75A7}"/>
    <hyperlink ref="I10" r:id="rId15" xr:uid="{4489E51F-AA11-4629-967C-80EB6393CE9D}"/>
    <hyperlink ref="I13" r:id="rId16" xr:uid="{A1852A55-20E2-4093-AA56-A80252D46F9D}"/>
    <hyperlink ref="I14" r:id="rId17" xr:uid="{D9FBE56A-ECFD-4BA1-8879-E4BE7186568B}"/>
    <hyperlink ref="I15" r:id="rId18" xr:uid="{5B923C3D-5BE2-43F7-B13D-958D42725D24}"/>
    <hyperlink ref="I18" r:id="rId19" xr:uid="{2ADA1F1E-35A9-4717-AF17-089CDBA19634}"/>
    <hyperlink ref="I19" r:id="rId20" xr:uid="{8B02FDEC-DFF5-4752-84AF-EBB58DEEFD9C}"/>
    <hyperlink ref="I20" r:id="rId21" xr:uid="{6172AC6E-31C3-4CE3-8A41-04A55919C4F3}"/>
    <hyperlink ref="I23" r:id="rId22" xr:uid="{8952ABFC-9ADA-4923-B53A-6227F4D22808}"/>
    <hyperlink ref="I24" r:id="rId23" xr:uid="{7BC56912-CECA-4E5B-98DC-CDC4B1E6229E}"/>
    <hyperlink ref="I28" r:id="rId24" xr:uid="{9676606F-47BC-472F-830F-F7FE0B3CCF87}"/>
    <hyperlink ref="I29" r:id="rId25" xr:uid="{D8A81C1E-B604-4272-B8AF-700EBA3A6C00}"/>
    <hyperlink ref="I30" r:id="rId26" xr:uid="{50DD80D8-3C74-4E64-BD94-BD0AF6B2985A}"/>
    <hyperlink ref="I31" r:id="rId27" xr:uid="{38795B03-8A25-439B-95A1-E472026E0926}"/>
    <hyperlink ref="I35" r:id="rId28" xr:uid="{9F3F3CC5-10CE-4351-ACE5-38901782BBE5}"/>
    <hyperlink ref="I36" r:id="rId29" xr:uid="{74A18D72-259B-4A54-B98B-0F027C83F693}"/>
  </hyperlinks>
  <pageMargins left="0.7" right="0.7" top="0.75" bottom="0.75" header="0.3" footer="0.3"/>
  <drawing r:id="rId3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0F3D6-6F8D-4A75-87FD-848CF2246230}">
  <sheetPr codeName="Sheet20">
    <tabColor theme="2"/>
  </sheetPr>
  <dimension ref="A1:J37"/>
  <sheetViews>
    <sheetView workbookViewId="0">
      <selection activeCell="F7" sqref="F7"/>
    </sheetView>
  </sheetViews>
  <sheetFormatPr baseColWidth="10" defaultColWidth="9.1640625" defaultRowHeight="15"/>
  <cols>
    <col min="1" max="1" width="9.1640625" style="173"/>
    <col min="2" max="2" width="3.1640625" style="173" customWidth="1"/>
    <col min="3" max="4" width="9.1640625" style="182"/>
    <col min="5" max="5" width="47.5" style="173" customWidth="1"/>
    <col min="6" max="7" width="35" style="173" customWidth="1"/>
    <col min="8" max="8" width="30.83203125" style="173" customWidth="1"/>
    <col min="9" max="10" width="30.83203125" style="423" customWidth="1"/>
    <col min="11" max="16384" width="9.1640625" style="173"/>
  </cols>
  <sheetData>
    <row r="1" spans="1:10" ht="45.75" customHeight="1" thickBot="1">
      <c r="B1" s="795" t="s">
        <v>385</v>
      </c>
      <c r="C1" s="795"/>
      <c r="D1" s="795"/>
      <c r="E1" s="795"/>
    </row>
    <row r="2" spans="1:10" ht="36" customHeight="1" thickBot="1">
      <c r="A2" s="181" t="s">
        <v>416</v>
      </c>
      <c r="E2" s="183" t="s">
        <v>110</v>
      </c>
      <c r="F2" s="183" t="s">
        <v>110</v>
      </c>
      <c r="G2" s="184" t="s">
        <v>111</v>
      </c>
      <c r="H2" s="185" t="s">
        <v>417</v>
      </c>
      <c r="I2" s="185" t="s">
        <v>1052</v>
      </c>
      <c r="J2" s="210" t="s">
        <v>1064</v>
      </c>
    </row>
    <row r="3" spans="1:10" ht="36" customHeight="1" thickBot="1">
      <c r="C3" s="796" t="s">
        <v>26</v>
      </c>
      <c r="D3" s="797"/>
      <c r="E3" s="196" t="s">
        <v>1821</v>
      </c>
      <c r="F3" s="196" t="s">
        <v>1829</v>
      </c>
      <c r="G3" s="399" t="s">
        <v>910</v>
      </c>
      <c r="H3" s="199" t="s">
        <v>453</v>
      </c>
      <c r="I3" s="436" t="s">
        <v>1085</v>
      </c>
      <c r="J3" s="432"/>
    </row>
    <row r="4" spans="1:10" ht="36" customHeight="1">
      <c r="E4" s="190" t="s">
        <v>1822</v>
      </c>
      <c r="F4" s="190" t="s">
        <v>1830</v>
      </c>
      <c r="G4" s="190"/>
      <c r="H4" s="201" t="s">
        <v>454</v>
      </c>
      <c r="I4" s="437" t="s">
        <v>1086</v>
      </c>
      <c r="J4" s="433"/>
    </row>
    <row r="5" spans="1:10" ht="36" customHeight="1">
      <c r="E5" s="190" t="s">
        <v>1823</v>
      </c>
      <c r="F5" s="190" t="s">
        <v>1831</v>
      </c>
      <c r="G5" s="190"/>
      <c r="H5" s="190"/>
      <c r="I5" s="437" t="s">
        <v>1088</v>
      </c>
      <c r="J5" s="433"/>
    </row>
    <row r="6" spans="1:10" ht="36" customHeight="1">
      <c r="E6" s="190" t="s">
        <v>455</v>
      </c>
      <c r="F6" s="200" t="s">
        <v>1832</v>
      </c>
      <c r="G6" s="200"/>
      <c r="H6" s="190"/>
      <c r="I6" s="438" t="s">
        <v>1087</v>
      </c>
      <c r="J6" s="428"/>
    </row>
    <row r="7" spans="1:10" ht="36" customHeight="1" thickBot="1">
      <c r="E7" s="195" t="s">
        <v>1824</v>
      </c>
      <c r="F7" s="203" t="s">
        <v>1833</v>
      </c>
      <c r="G7" s="203"/>
      <c r="H7" s="195"/>
      <c r="I7" s="429"/>
      <c r="J7" s="429"/>
    </row>
    <row r="8" spans="1:10" ht="36" customHeight="1" thickBot="1">
      <c r="C8" s="796" t="s">
        <v>1294</v>
      </c>
      <c r="D8" s="797"/>
      <c r="E8" s="196" t="s">
        <v>1825</v>
      </c>
      <c r="F8" s="196"/>
      <c r="G8" s="196"/>
      <c r="H8" s="209" t="s">
        <v>456</v>
      </c>
      <c r="I8" s="440" t="s">
        <v>1089</v>
      </c>
      <c r="J8" s="434"/>
    </row>
    <row r="9" spans="1:10" ht="50.25" customHeight="1">
      <c r="E9" s="190" t="s">
        <v>1826</v>
      </c>
      <c r="F9" s="190"/>
      <c r="G9" s="190"/>
      <c r="H9" s="190"/>
      <c r="I9" s="437" t="s">
        <v>1090</v>
      </c>
      <c r="J9" s="433"/>
    </row>
    <row r="10" spans="1:10" ht="51" customHeight="1">
      <c r="E10" s="190" t="s">
        <v>1827</v>
      </c>
      <c r="F10" s="190"/>
      <c r="G10" s="190"/>
      <c r="H10" s="190"/>
      <c r="I10" s="437" t="s">
        <v>1091</v>
      </c>
      <c r="J10" s="433"/>
    </row>
    <row r="11" spans="1:10" ht="36" customHeight="1">
      <c r="E11" s="190" t="s">
        <v>166</v>
      </c>
      <c r="F11" s="190"/>
      <c r="G11" s="190"/>
      <c r="H11" s="190"/>
      <c r="I11" s="428"/>
      <c r="J11" s="428"/>
    </row>
    <row r="12" spans="1:10" ht="36" customHeight="1" thickBot="1">
      <c r="E12" s="195" t="s">
        <v>1828</v>
      </c>
      <c r="F12" s="195"/>
      <c r="G12" s="195"/>
      <c r="H12" s="195"/>
      <c r="I12" s="429"/>
      <c r="J12" s="429"/>
    </row>
    <row r="13" spans="1:10" ht="36" customHeight="1" thickBot="1">
      <c r="C13" s="796" t="s">
        <v>1295</v>
      </c>
      <c r="D13" s="797"/>
      <c r="E13" s="196" t="s">
        <v>1825</v>
      </c>
      <c r="F13" s="196"/>
      <c r="G13" s="196"/>
      <c r="H13" s="209" t="s">
        <v>457</v>
      </c>
      <c r="I13" s="437" t="s">
        <v>1092</v>
      </c>
      <c r="J13" s="433"/>
    </row>
    <row r="14" spans="1:10" ht="36" customHeight="1">
      <c r="E14" s="190" t="s">
        <v>1826</v>
      </c>
      <c r="F14" s="190"/>
      <c r="G14" s="190"/>
      <c r="H14" s="190"/>
      <c r="I14" s="437" t="s">
        <v>1093</v>
      </c>
      <c r="J14" s="428"/>
    </row>
    <row r="15" spans="1:10" ht="36" customHeight="1">
      <c r="E15" s="190" t="s">
        <v>1827</v>
      </c>
      <c r="F15" s="190"/>
      <c r="G15" s="190"/>
      <c r="H15" s="190"/>
      <c r="I15" s="428"/>
      <c r="J15" s="428"/>
    </row>
    <row r="16" spans="1:10" ht="36" customHeight="1">
      <c r="E16" s="190"/>
      <c r="F16" s="190"/>
      <c r="G16" s="190"/>
      <c r="H16" s="190"/>
      <c r="I16" s="428"/>
      <c r="J16" s="428"/>
    </row>
    <row r="17" spans="5:10" ht="36" customHeight="1" thickBot="1">
      <c r="E17" s="195"/>
      <c r="F17" s="195"/>
      <c r="G17" s="195"/>
      <c r="H17" s="195"/>
      <c r="I17" s="429"/>
      <c r="J17" s="429"/>
    </row>
    <row r="18" spans="5:10">
      <c r="J18" s="434"/>
    </row>
    <row r="19" spans="5:10">
      <c r="J19" s="433"/>
    </row>
    <row r="20" spans="5:10">
      <c r="J20" s="428"/>
    </row>
    <row r="21" spans="5:10">
      <c r="J21" s="428"/>
    </row>
    <row r="22" spans="5:10" ht="16" thickBot="1">
      <c r="J22" s="429"/>
    </row>
    <row r="23" spans="5:10">
      <c r="J23" s="434"/>
    </row>
    <row r="24" spans="5:10">
      <c r="J24" s="428"/>
    </row>
    <row r="25" spans="5:10">
      <c r="J25" s="428"/>
    </row>
    <row r="26" spans="5:10">
      <c r="J26" s="428"/>
    </row>
    <row r="27" spans="5:10" ht="16" thickBot="1">
      <c r="J27" s="429"/>
    </row>
    <row r="28" spans="5:10">
      <c r="J28" s="434"/>
    </row>
    <row r="29" spans="5:10">
      <c r="J29" s="428"/>
    </row>
    <row r="30" spans="5:10">
      <c r="J30" s="428"/>
    </row>
    <row r="31" spans="5:10">
      <c r="J31" s="428"/>
    </row>
    <row r="32" spans="5:10">
      <c r="J32" s="428"/>
    </row>
    <row r="33" spans="10:10">
      <c r="J33" s="428"/>
    </row>
    <row r="34" spans="10:10">
      <c r="J34" s="428"/>
    </row>
    <row r="35" spans="10:10">
      <c r="J35" s="428"/>
    </row>
    <row r="36" spans="10:10">
      <c r="J36" s="428"/>
    </row>
    <row r="37" spans="10:10" ht="16" thickBot="1">
      <c r="J37" s="429"/>
    </row>
  </sheetData>
  <sheetProtection algorithmName="SHA-512" hashValue="/BDY/rilqpAlJ6sqJv+ugSiMrVyZ8KypPj1gJquRZAQLNGc42bgE3nGZ3VvsDfc/mey0upY1jOpv0/Ao7bY+nA==" saltValue="UKyQLJkAkipqRk0iLcLijg==" spinCount="100000" sheet="1"/>
  <customSheetViews>
    <customSheetView guid="{15F8A144-BC19-4B70-B468-75C2D0F16780}">
      <pageMargins left="0.7" right="0.7" top="0.75" bottom="0.75" header="0.3" footer="0.3"/>
    </customSheetView>
  </customSheetViews>
  <mergeCells count="4">
    <mergeCell ref="B1:E1"/>
    <mergeCell ref="C3:D3"/>
    <mergeCell ref="C8:D8"/>
    <mergeCell ref="C13:D13"/>
  </mergeCells>
  <hyperlinks>
    <hyperlink ref="G3" r:id="rId1" xr:uid="{EEF64C83-39E3-409E-92C2-8143F74DD5D2}"/>
    <hyperlink ref="I3" r:id="rId2" xr:uid="{FCFDA86C-E49D-4119-8AA4-2F62FF26A699}"/>
    <hyperlink ref="I4" r:id="rId3" xr:uid="{FF3EF546-234E-454A-950B-3462F5836502}"/>
    <hyperlink ref="I5" r:id="rId4" xr:uid="{848AF741-2AF0-4A75-9C8D-D484D713C5AA}"/>
    <hyperlink ref="I6" r:id="rId5" xr:uid="{38FCA7A8-0772-4F41-AD57-37DEA1F09F60}"/>
    <hyperlink ref="I8" r:id="rId6" xr:uid="{C45200F1-002A-4C16-9C08-736B44FD29FF}"/>
    <hyperlink ref="I9" r:id="rId7" xr:uid="{4E23916D-6D66-42F8-9BF4-23AC34A16E0E}"/>
    <hyperlink ref="I10" r:id="rId8" xr:uid="{F45820CF-71AC-4860-8D53-DA4D941FAD05}"/>
    <hyperlink ref="I13" r:id="rId9" xr:uid="{19EB6D3A-7C37-4218-908E-0FF25A62835F}"/>
    <hyperlink ref="I14" r:id="rId10" xr:uid="{BC8C5D18-6433-4EB0-A8B7-464E4BADA09B}"/>
  </hyperlinks>
  <pageMargins left="0.7" right="0.7" top="0.75" bottom="0.75" header="0.3" footer="0.3"/>
  <drawing r:id="rId1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EB0EC-62D2-428B-8404-32823F08827D}">
  <sheetPr codeName="Sheet21">
    <tabColor theme="2"/>
  </sheetPr>
  <dimension ref="A1:J37"/>
  <sheetViews>
    <sheetView zoomScale="69" zoomScaleNormal="69" workbookViewId="0">
      <selection activeCell="G4" sqref="G4:G5"/>
    </sheetView>
  </sheetViews>
  <sheetFormatPr baseColWidth="10" defaultColWidth="9.1640625" defaultRowHeight="15"/>
  <cols>
    <col min="1" max="1" width="9.1640625" style="173"/>
    <col min="2" max="2" width="3.1640625" style="173" customWidth="1"/>
    <col min="3" max="4" width="9.1640625" style="182"/>
    <col min="5" max="5" width="47.5" style="173" customWidth="1"/>
    <col min="6" max="7" width="35" style="173" customWidth="1"/>
    <col min="8" max="8" width="30.83203125" style="173" customWidth="1"/>
    <col min="9" max="10" width="30.83203125" style="423" customWidth="1"/>
    <col min="11" max="16384" width="9.1640625" style="173"/>
  </cols>
  <sheetData>
    <row r="1" spans="1:10" ht="45.75" customHeight="1" thickBot="1">
      <c r="B1" s="795" t="s">
        <v>73</v>
      </c>
      <c r="C1" s="795"/>
      <c r="D1" s="795"/>
      <c r="E1" s="795"/>
    </row>
    <row r="2" spans="1:10" ht="36" customHeight="1" thickBot="1">
      <c r="A2" s="181" t="s">
        <v>416</v>
      </c>
      <c r="E2" s="183" t="s">
        <v>110</v>
      </c>
      <c r="F2" s="183" t="s">
        <v>110</v>
      </c>
      <c r="G2" s="183" t="s">
        <v>111</v>
      </c>
      <c r="H2" s="210" t="s">
        <v>417</v>
      </c>
      <c r="I2" s="185" t="s">
        <v>1052</v>
      </c>
      <c r="J2" s="210" t="s">
        <v>1064</v>
      </c>
    </row>
    <row r="3" spans="1:10" ht="59.25" customHeight="1" thickBot="1">
      <c r="C3" s="796" t="s">
        <v>458</v>
      </c>
      <c r="D3" s="797"/>
      <c r="E3" s="211" t="s">
        <v>1834</v>
      </c>
      <c r="F3" s="212" t="s">
        <v>1748</v>
      </c>
      <c r="G3" s="212" t="s">
        <v>1856</v>
      </c>
      <c r="H3" s="213"/>
      <c r="I3" s="460" t="s">
        <v>1103</v>
      </c>
      <c r="J3" s="432"/>
    </row>
    <row r="4" spans="1:10" ht="36" customHeight="1">
      <c r="E4" s="214" t="s">
        <v>1835</v>
      </c>
      <c r="F4" s="215" t="s">
        <v>1750</v>
      </c>
      <c r="G4" s="812" t="s">
        <v>168</v>
      </c>
      <c r="H4" s="216"/>
      <c r="I4" s="460" t="s">
        <v>1104</v>
      </c>
      <c r="J4" s="433"/>
    </row>
    <row r="5" spans="1:10" ht="36" customHeight="1">
      <c r="E5" s="214" t="s">
        <v>1836</v>
      </c>
      <c r="F5" s="215" t="s">
        <v>170</v>
      </c>
      <c r="G5" s="812"/>
      <c r="H5" s="217"/>
      <c r="I5" s="460" t="s">
        <v>1105</v>
      </c>
      <c r="J5" s="433"/>
    </row>
    <row r="6" spans="1:10" ht="36" customHeight="1">
      <c r="E6" s="214" t="s">
        <v>1836</v>
      </c>
      <c r="F6" s="215" t="s">
        <v>1847</v>
      </c>
      <c r="G6" s="215"/>
      <c r="H6" s="217"/>
      <c r="I6" s="486" t="s">
        <v>1106</v>
      </c>
      <c r="J6" s="428"/>
    </row>
    <row r="7" spans="1:10" ht="36" customHeight="1" thickBot="1">
      <c r="E7" s="218" t="s">
        <v>1837</v>
      </c>
      <c r="F7" s="219" t="s">
        <v>1751</v>
      </c>
      <c r="G7" s="219"/>
      <c r="H7" s="220"/>
      <c r="I7" s="461"/>
      <c r="J7" s="429"/>
    </row>
    <row r="8" spans="1:10" ht="36" customHeight="1" thickBot="1">
      <c r="C8" s="796" t="s">
        <v>30</v>
      </c>
      <c r="D8" s="797"/>
      <c r="E8" s="212" t="s">
        <v>173</v>
      </c>
      <c r="F8" s="212" t="s">
        <v>1848</v>
      </c>
      <c r="G8" s="221"/>
      <c r="H8" s="209"/>
      <c r="I8" s="462" t="s">
        <v>30</v>
      </c>
      <c r="J8" s="434"/>
    </row>
    <row r="9" spans="1:10" ht="36" customHeight="1">
      <c r="E9" s="215" t="s">
        <v>174</v>
      </c>
      <c r="F9" s="215" t="s">
        <v>175</v>
      </c>
      <c r="G9" s="190"/>
      <c r="H9" s="190"/>
      <c r="I9" s="486" t="s">
        <v>1107</v>
      </c>
      <c r="J9" s="433"/>
    </row>
    <row r="10" spans="1:10" ht="36" customHeight="1">
      <c r="E10" s="215" t="s">
        <v>177</v>
      </c>
      <c r="F10" s="215" t="s">
        <v>1849</v>
      </c>
      <c r="G10" s="190"/>
      <c r="H10" s="190"/>
      <c r="I10" s="486" t="s">
        <v>1108</v>
      </c>
      <c r="J10" s="433"/>
    </row>
    <row r="11" spans="1:10" ht="36" customHeight="1">
      <c r="E11" s="215" t="s">
        <v>1838</v>
      </c>
      <c r="F11" s="215"/>
      <c r="G11" s="190"/>
      <c r="H11" s="190"/>
      <c r="I11" s="486" t="s">
        <v>1109</v>
      </c>
      <c r="J11" s="428"/>
    </row>
    <row r="12" spans="1:10" ht="36" customHeight="1" thickBot="1">
      <c r="E12" s="219" t="s">
        <v>179</v>
      </c>
      <c r="F12" s="219"/>
      <c r="G12" s="222"/>
      <c r="H12" s="222"/>
      <c r="I12" s="464"/>
      <c r="J12" s="429"/>
    </row>
    <row r="13" spans="1:10" ht="36" customHeight="1" thickBot="1">
      <c r="C13" s="796" t="s">
        <v>31</v>
      </c>
      <c r="D13" s="797"/>
      <c r="E13" s="212" t="s">
        <v>1839</v>
      </c>
      <c r="F13" s="212" t="s">
        <v>1850</v>
      </c>
      <c r="G13" s="196"/>
      <c r="H13" s="209"/>
      <c r="I13" s="468" t="s">
        <v>31</v>
      </c>
      <c r="J13" s="433"/>
    </row>
    <row r="14" spans="1:10" ht="36" customHeight="1">
      <c r="E14" s="215" t="s">
        <v>1840</v>
      </c>
      <c r="F14" s="215" t="s">
        <v>1749</v>
      </c>
      <c r="G14" s="190"/>
      <c r="H14" s="190"/>
      <c r="I14" s="486" t="s">
        <v>1110</v>
      </c>
      <c r="J14" s="428"/>
    </row>
    <row r="15" spans="1:10" ht="36" customHeight="1">
      <c r="E15" s="215" t="s">
        <v>1841</v>
      </c>
      <c r="F15" s="215" t="s">
        <v>1851</v>
      </c>
      <c r="G15" s="190"/>
      <c r="H15" s="190"/>
      <c r="I15" s="486" t="s">
        <v>1111</v>
      </c>
      <c r="J15" s="428"/>
    </row>
    <row r="16" spans="1:10" ht="36" customHeight="1">
      <c r="E16" s="215" t="s">
        <v>1842</v>
      </c>
      <c r="F16" s="215" t="s">
        <v>1852</v>
      </c>
      <c r="G16" s="190"/>
      <c r="H16" s="190"/>
      <c r="I16" s="486" t="s">
        <v>1112</v>
      </c>
      <c r="J16" s="428"/>
    </row>
    <row r="17" spans="3:10" ht="36" customHeight="1" thickBot="1">
      <c r="E17" s="219" t="s">
        <v>1843</v>
      </c>
      <c r="F17" s="219" t="s">
        <v>1853</v>
      </c>
      <c r="G17" s="195"/>
      <c r="H17" s="195"/>
      <c r="I17" s="461"/>
      <c r="J17" s="429"/>
    </row>
    <row r="18" spans="3:10" ht="36" customHeight="1" thickBot="1">
      <c r="C18" s="796" t="s">
        <v>32</v>
      </c>
      <c r="D18" s="797"/>
      <c r="E18" s="211" t="s">
        <v>1854</v>
      </c>
      <c r="F18" s="212" t="s">
        <v>1854</v>
      </c>
      <c r="G18" s="223"/>
      <c r="H18" s="224"/>
      <c r="I18" s="453" t="s">
        <v>32</v>
      </c>
      <c r="J18" s="434"/>
    </row>
    <row r="19" spans="3:10" ht="36" customHeight="1">
      <c r="E19" s="214" t="s">
        <v>1844</v>
      </c>
      <c r="F19" s="215" t="s">
        <v>1855</v>
      </c>
      <c r="G19" s="217"/>
      <c r="H19" s="190"/>
      <c r="I19" s="458" t="s">
        <v>1113</v>
      </c>
      <c r="J19" s="433"/>
    </row>
    <row r="20" spans="3:10" ht="36" customHeight="1">
      <c r="E20" s="214" t="s">
        <v>1845</v>
      </c>
      <c r="F20" s="215"/>
      <c r="G20" s="217"/>
      <c r="H20" s="190"/>
      <c r="I20" s="458" t="s">
        <v>1114</v>
      </c>
      <c r="J20" s="428"/>
    </row>
    <row r="21" spans="3:10" ht="36" customHeight="1">
      <c r="E21" s="810" t="s">
        <v>1846</v>
      </c>
      <c r="F21" s="215"/>
      <c r="G21" s="217"/>
      <c r="H21" s="190"/>
      <c r="I21" s="458"/>
      <c r="J21" s="428"/>
    </row>
    <row r="22" spans="3:10" ht="36" customHeight="1" thickBot="1">
      <c r="E22" s="811"/>
      <c r="F22" s="225"/>
      <c r="G22" s="226"/>
      <c r="H22" s="195"/>
      <c r="I22" s="457"/>
      <c r="J22" s="429"/>
    </row>
    <row r="23" spans="3:10">
      <c r="I23" s="173"/>
      <c r="J23" s="173"/>
    </row>
    <row r="24" spans="3:10">
      <c r="I24" s="173"/>
      <c r="J24" s="173"/>
    </row>
    <row r="25" spans="3:10">
      <c r="I25" s="173"/>
      <c r="J25" s="173"/>
    </row>
    <row r="26" spans="3:10">
      <c r="I26" s="173"/>
      <c r="J26" s="173"/>
    </row>
    <row r="27" spans="3:10">
      <c r="I27" s="173"/>
      <c r="J27" s="173"/>
    </row>
    <row r="28" spans="3:10">
      <c r="I28" s="173"/>
      <c r="J28" s="173"/>
    </row>
    <row r="29" spans="3:10">
      <c r="I29" s="173"/>
      <c r="J29" s="173"/>
    </row>
    <row r="30" spans="3:10">
      <c r="I30" s="173"/>
      <c r="J30" s="173"/>
    </row>
    <row r="31" spans="3:10">
      <c r="I31" s="173"/>
      <c r="J31" s="173"/>
    </row>
    <row r="32" spans="3:10">
      <c r="I32" s="173"/>
      <c r="J32" s="173"/>
    </row>
    <row r="33" spans="9:10">
      <c r="I33" s="173"/>
      <c r="J33" s="173"/>
    </row>
    <row r="34" spans="9:10">
      <c r="I34" s="173"/>
      <c r="J34" s="173"/>
    </row>
    <row r="35" spans="9:10">
      <c r="I35" s="173"/>
      <c r="J35" s="173"/>
    </row>
    <row r="36" spans="9:10">
      <c r="I36" s="173"/>
      <c r="J36" s="173"/>
    </row>
    <row r="37" spans="9:10">
      <c r="I37" s="173"/>
      <c r="J37" s="173"/>
    </row>
  </sheetData>
  <sheetProtection algorithmName="SHA-512" hashValue="+MxfqOTymljtcYPt3wnU8aC3CM4Qt7KE8nXSvnd3mk9YChAIjXU2cSqFbzYyEdU6UMEdqq8loqqEGGqCcKYrnQ==" saltValue="tCO12vHKFXr7UM+J5YPEhw==" spinCount="100000" sheet="1"/>
  <customSheetViews>
    <customSheetView guid="{15F8A144-BC19-4B70-B468-75C2D0F16780}">
      <pageMargins left="0.7" right="0.7" top="0.75" bottom="0.75" header="0.3" footer="0.3"/>
      <pageSetup orientation="portrait" r:id="rId1"/>
    </customSheetView>
  </customSheetViews>
  <mergeCells count="7">
    <mergeCell ref="E21:E22"/>
    <mergeCell ref="B1:E1"/>
    <mergeCell ref="C3:D3"/>
    <mergeCell ref="G4:G5"/>
    <mergeCell ref="C8:D8"/>
    <mergeCell ref="C13:D13"/>
    <mergeCell ref="C18:D18"/>
  </mergeCells>
  <hyperlinks>
    <hyperlink ref="I3" r:id="rId2" xr:uid="{A5CD27EB-72BA-4696-A41B-FE3D354A14E4}"/>
    <hyperlink ref="I4" r:id="rId3" xr:uid="{3AAB754A-E56F-47C4-9A82-55B4153F1B01}"/>
    <hyperlink ref="I5" r:id="rId4" xr:uid="{D055777F-5E04-46A8-9BDA-F6B7637FA391}"/>
    <hyperlink ref="I6" r:id="rId5" xr:uid="{20039B8D-2BC5-4E95-9950-9411284DCCD6}"/>
    <hyperlink ref="I9" r:id="rId6" xr:uid="{3C5A94FF-FFDC-44FA-B71B-7CC0BD50F93C}"/>
    <hyperlink ref="I10" r:id="rId7" xr:uid="{60E73594-B287-432F-B3B7-262E9A6AA2BA}"/>
    <hyperlink ref="I11" r:id="rId8" xr:uid="{2E7AA7EC-A61B-44CC-A1F3-13EA9BA99987}"/>
    <hyperlink ref="I14" r:id="rId9" xr:uid="{1C51A8BE-1BAF-43E9-B727-408E7CEB7C65}"/>
    <hyperlink ref="I15" r:id="rId10" xr:uid="{5EB70034-ABE8-458F-8F3C-14CBEFF16599}"/>
    <hyperlink ref="I16" r:id="rId11" xr:uid="{C8D9FA38-56E7-408C-A30A-E17CAA977ED0}"/>
    <hyperlink ref="I19" r:id="rId12" xr:uid="{3B2754FD-D246-46A9-B590-E2C3F8C70226}"/>
    <hyperlink ref="I20" r:id="rId13" xr:uid="{3DEE5195-6C0B-4D14-B79C-C0D3C1BC5764}"/>
  </hyperlinks>
  <pageMargins left="0.7" right="0.7" top="0.75" bottom="0.75" header="0.3" footer="0.3"/>
  <pageSetup orientation="portrait" r:id="rId14"/>
  <drawing r:id="rId1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66DD5-CE29-4D55-AD77-4A46B7ED20AF}">
  <sheetPr codeName="Sheet22">
    <tabColor theme="2"/>
  </sheetPr>
  <dimension ref="A1:J87"/>
  <sheetViews>
    <sheetView workbookViewId="0">
      <selection activeCell="D45" sqref="D45"/>
    </sheetView>
  </sheetViews>
  <sheetFormatPr baseColWidth="10" defaultColWidth="9.1640625" defaultRowHeight="15"/>
  <cols>
    <col min="1" max="1" width="9.1640625" style="173"/>
    <col min="2" max="2" width="2.6640625" style="173" customWidth="1"/>
    <col min="3" max="4" width="9.1640625" style="182"/>
    <col min="5" max="5" width="43.6640625" style="173" customWidth="1"/>
    <col min="6" max="6" width="35.5" style="173" bestFit="1" customWidth="1"/>
    <col min="7" max="7" width="35" style="173" customWidth="1"/>
    <col min="8" max="8" width="30.83203125" style="173" customWidth="1"/>
    <col min="9" max="10" width="30.83203125" style="423" customWidth="1"/>
    <col min="11" max="16384" width="9.1640625" style="173"/>
  </cols>
  <sheetData>
    <row r="1" spans="1:10" ht="45.75" customHeight="1" thickBot="1">
      <c r="B1" s="795" t="s">
        <v>459</v>
      </c>
      <c r="C1" s="795"/>
      <c r="D1" s="795"/>
      <c r="E1" s="795"/>
      <c r="F1" s="180"/>
    </row>
    <row r="2" spans="1:10" ht="36" customHeight="1" thickBot="1">
      <c r="A2" s="181" t="s">
        <v>416</v>
      </c>
      <c r="E2" s="183" t="s">
        <v>110</v>
      </c>
      <c r="F2" s="183" t="s">
        <v>110</v>
      </c>
      <c r="G2" s="184" t="s">
        <v>111</v>
      </c>
      <c r="H2" s="185" t="s">
        <v>417</v>
      </c>
      <c r="I2" s="185" t="s">
        <v>1052</v>
      </c>
      <c r="J2" s="210" t="s">
        <v>1064</v>
      </c>
    </row>
    <row r="3" spans="1:10" ht="36" customHeight="1" thickBot="1">
      <c r="C3" s="796" t="s">
        <v>33</v>
      </c>
      <c r="D3" s="797"/>
      <c r="E3" s="196" t="s">
        <v>1830</v>
      </c>
      <c r="F3" s="196" t="s">
        <v>1898</v>
      </c>
      <c r="G3" s="227" t="s">
        <v>460</v>
      </c>
      <c r="H3" s="228" t="s">
        <v>461</v>
      </c>
      <c r="I3" s="458" t="s">
        <v>1115</v>
      </c>
      <c r="J3" s="488"/>
    </row>
    <row r="4" spans="1:10" ht="36" customHeight="1">
      <c r="E4" s="190" t="s">
        <v>1857</v>
      </c>
      <c r="F4" s="190" t="s">
        <v>1899</v>
      </c>
      <c r="G4" s="190"/>
      <c r="H4" s="229" t="s">
        <v>462</v>
      </c>
      <c r="I4" s="458" t="s">
        <v>1116</v>
      </c>
      <c r="J4" s="489"/>
    </row>
    <row r="5" spans="1:10" ht="36" customHeight="1">
      <c r="E5" s="190" t="s">
        <v>1858</v>
      </c>
      <c r="F5" s="190"/>
      <c r="G5" s="190"/>
      <c r="H5" s="230" t="s">
        <v>463</v>
      </c>
      <c r="I5" s="458" t="s">
        <v>1117</v>
      </c>
      <c r="J5" s="489"/>
    </row>
    <row r="6" spans="1:10" ht="36" customHeight="1">
      <c r="E6" s="190" t="s">
        <v>1859</v>
      </c>
      <c r="F6" s="190"/>
      <c r="G6" s="190"/>
      <c r="H6" s="190"/>
      <c r="I6" s="458" t="s">
        <v>1118</v>
      </c>
      <c r="J6" s="490"/>
    </row>
    <row r="7" spans="1:10" ht="36" customHeight="1" thickBot="1">
      <c r="E7" s="195" t="s">
        <v>1860</v>
      </c>
      <c r="F7" s="195"/>
      <c r="G7" s="222"/>
      <c r="H7" s="195"/>
      <c r="I7" s="458" t="s">
        <v>1119</v>
      </c>
      <c r="J7" s="493" t="s">
        <v>1120</v>
      </c>
    </row>
    <row r="8" spans="1:10" ht="36" customHeight="1" thickBot="1">
      <c r="C8" s="796" t="s">
        <v>34</v>
      </c>
      <c r="D8" s="797"/>
      <c r="E8" s="196" t="s">
        <v>1861</v>
      </c>
      <c r="F8" s="196"/>
      <c r="G8" s="231" t="s">
        <v>464</v>
      </c>
      <c r="H8" s="202" t="s">
        <v>465</v>
      </c>
      <c r="I8" s="453" t="s">
        <v>34</v>
      </c>
      <c r="J8" s="492"/>
    </row>
    <row r="9" spans="1:10" ht="36" customHeight="1">
      <c r="E9" s="190" t="s">
        <v>1862</v>
      </c>
      <c r="F9" s="190"/>
      <c r="G9" s="189"/>
      <c r="H9" s="202" t="s">
        <v>466</v>
      </c>
      <c r="I9" s="487" t="s">
        <v>1121</v>
      </c>
      <c r="J9" s="489"/>
    </row>
    <row r="10" spans="1:10" ht="36" customHeight="1">
      <c r="E10" s="190" t="s">
        <v>1863</v>
      </c>
      <c r="F10" s="190"/>
      <c r="G10" s="190"/>
      <c r="H10" s="190"/>
      <c r="I10" s="487" t="s">
        <v>1122</v>
      </c>
      <c r="J10" s="489"/>
    </row>
    <row r="11" spans="1:10" ht="36" customHeight="1">
      <c r="E11" s="190"/>
      <c r="F11" s="190"/>
      <c r="G11" s="190"/>
      <c r="H11" s="190"/>
      <c r="I11" s="190"/>
      <c r="J11" s="495"/>
    </row>
    <row r="12" spans="1:10" ht="36" customHeight="1" thickBot="1">
      <c r="E12" s="195"/>
      <c r="F12" s="195"/>
      <c r="G12" s="195"/>
      <c r="H12" s="195"/>
      <c r="I12" s="195"/>
      <c r="J12" s="496"/>
    </row>
    <row r="13" spans="1:10" ht="55.5" customHeight="1" thickBot="1">
      <c r="C13" s="796" t="s">
        <v>35</v>
      </c>
      <c r="D13" s="797"/>
      <c r="E13" s="196" t="s">
        <v>1864</v>
      </c>
      <c r="F13" s="196" t="s">
        <v>1900</v>
      </c>
      <c r="G13" s="205" t="s">
        <v>467</v>
      </c>
      <c r="H13" s="209" t="s">
        <v>468</v>
      </c>
      <c r="I13" s="453" t="s">
        <v>35</v>
      </c>
      <c r="J13" s="489"/>
    </row>
    <row r="14" spans="1:10" ht="36" customHeight="1">
      <c r="E14" s="190" t="s">
        <v>1865</v>
      </c>
      <c r="F14" s="190" t="s">
        <v>1815</v>
      </c>
      <c r="G14" s="402" t="s">
        <v>915</v>
      </c>
      <c r="H14" s="229" t="s">
        <v>469</v>
      </c>
      <c r="I14" s="487" t="s">
        <v>1123</v>
      </c>
      <c r="J14" s="495"/>
    </row>
    <row r="15" spans="1:10" ht="36" customHeight="1">
      <c r="E15" s="190" t="s">
        <v>196</v>
      </c>
      <c r="F15" s="190" t="s">
        <v>148</v>
      </c>
      <c r="G15" s="402" t="s">
        <v>920</v>
      </c>
      <c r="H15" s="190"/>
      <c r="I15" s="487" t="s">
        <v>1124</v>
      </c>
      <c r="J15" s="495"/>
    </row>
    <row r="16" spans="1:10" ht="36" customHeight="1">
      <c r="E16" s="190" t="s">
        <v>198</v>
      </c>
      <c r="F16" s="190" t="s">
        <v>197</v>
      </c>
      <c r="G16" s="190"/>
      <c r="H16" s="190"/>
      <c r="I16" s="487" t="s">
        <v>1125</v>
      </c>
      <c r="J16" s="495"/>
    </row>
    <row r="17" spans="3:10" ht="36" customHeight="1" thickBot="1">
      <c r="E17" s="195" t="s">
        <v>201</v>
      </c>
      <c r="F17" s="195" t="s">
        <v>199</v>
      </c>
      <c r="G17" s="222"/>
      <c r="H17" s="195"/>
      <c r="I17" s="494" t="s">
        <v>1126</v>
      </c>
      <c r="J17" s="496"/>
    </row>
    <row r="18" spans="3:10" ht="36" customHeight="1" thickBot="1">
      <c r="C18" s="796" t="s">
        <v>36</v>
      </c>
      <c r="D18" s="797"/>
      <c r="E18" s="196" t="s">
        <v>1866</v>
      </c>
      <c r="F18" s="232" t="s">
        <v>203</v>
      </c>
      <c r="G18" s="231" t="s">
        <v>470</v>
      </c>
      <c r="H18" s="233" t="s">
        <v>471</v>
      </c>
      <c r="I18" s="453" t="s">
        <v>36</v>
      </c>
      <c r="J18" s="492"/>
    </row>
    <row r="19" spans="3:10" ht="36" customHeight="1">
      <c r="E19" s="190" t="s">
        <v>1867</v>
      </c>
      <c r="F19" s="234" t="s">
        <v>1901</v>
      </c>
      <c r="G19" s="235" t="s">
        <v>472</v>
      </c>
      <c r="H19" s="217"/>
      <c r="I19" s="458" t="s">
        <v>1127</v>
      </c>
      <c r="J19" s="489"/>
    </row>
    <row r="20" spans="3:10" ht="36" customHeight="1">
      <c r="E20" s="190" t="s">
        <v>1868</v>
      </c>
      <c r="F20" s="234" t="s">
        <v>1902</v>
      </c>
      <c r="G20" s="236"/>
      <c r="H20" s="217"/>
      <c r="I20" s="458" t="s">
        <v>1128</v>
      </c>
      <c r="J20" s="490"/>
    </row>
    <row r="21" spans="3:10" ht="36" customHeight="1">
      <c r="E21" s="190" t="s">
        <v>206</v>
      </c>
      <c r="F21" s="234" t="s">
        <v>1903</v>
      </c>
      <c r="G21" s="190"/>
      <c r="H21" s="217"/>
      <c r="I21" s="458" t="s">
        <v>1129</v>
      </c>
      <c r="J21" s="490"/>
    </row>
    <row r="22" spans="3:10" ht="36" customHeight="1" thickBot="1">
      <c r="E22" s="195"/>
      <c r="F22" s="237" t="s">
        <v>1904</v>
      </c>
      <c r="G22" s="195"/>
      <c r="H22" s="226"/>
      <c r="I22" s="226"/>
      <c r="J22" s="491"/>
    </row>
    <row r="23" spans="3:10" ht="36" customHeight="1" thickBot="1">
      <c r="C23" s="796" t="s">
        <v>37</v>
      </c>
      <c r="D23" s="797"/>
      <c r="E23" s="196" t="s">
        <v>1866</v>
      </c>
      <c r="F23" s="196" t="s">
        <v>203</v>
      </c>
      <c r="G23" s="189"/>
      <c r="H23" s="238" t="s">
        <v>473</v>
      </c>
      <c r="I23" s="453" t="s">
        <v>37</v>
      </c>
      <c r="J23" s="492"/>
    </row>
    <row r="24" spans="3:10" ht="36" customHeight="1">
      <c r="E24" s="190" t="s">
        <v>1868</v>
      </c>
      <c r="F24" s="190" t="s">
        <v>1902</v>
      </c>
      <c r="G24" s="190"/>
      <c r="H24" s="190"/>
      <c r="I24" s="458" t="s">
        <v>1130</v>
      </c>
      <c r="J24" s="490"/>
    </row>
    <row r="25" spans="3:10" ht="36" customHeight="1">
      <c r="E25" s="190" t="s">
        <v>1869</v>
      </c>
      <c r="F25" s="190" t="s">
        <v>209</v>
      </c>
      <c r="G25" s="190"/>
      <c r="H25" s="190"/>
      <c r="I25" s="487" t="s">
        <v>1131</v>
      </c>
      <c r="J25" s="490"/>
    </row>
    <row r="26" spans="3:10" ht="36" customHeight="1">
      <c r="E26" s="190" t="s">
        <v>1870</v>
      </c>
      <c r="F26" s="190"/>
      <c r="G26" s="190"/>
      <c r="H26" s="190"/>
      <c r="I26" s="458" t="s">
        <v>1132</v>
      </c>
      <c r="J26" s="490"/>
    </row>
    <row r="27" spans="3:10" ht="36" customHeight="1" thickBot="1">
      <c r="E27" s="195"/>
      <c r="F27" s="195"/>
      <c r="G27" s="195"/>
      <c r="H27" s="195"/>
      <c r="I27" s="195"/>
      <c r="J27" s="491"/>
    </row>
    <row r="28" spans="3:10" ht="36" customHeight="1" thickBot="1">
      <c r="C28" s="796" t="s">
        <v>38</v>
      </c>
      <c r="D28" s="797"/>
      <c r="E28" s="198" t="s">
        <v>1871</v>
      </c>
      <c r="F28" s="196" t="s">
        <v>1905</v>
      </c>
      <c r="G28" s="196"/>
      <c r="H28" s="204" t="s">
        <v>474</v>
      </c>
      <c r="I28" s="467" t="s">
        <v>38</v>
      </c>
      <c r="J28" s="492"/>
    </row>
    <row r="29" spans="3:10" ht="36" customHeight="1">
      <c r="E29" s="190" t="s">
        <v>1872</v>
      </c>
      <c r="F29" s="190" t="s">
        <v>1906</v>
      </c>
      <c r="G29" s="190"/>
      <c r="H29" s="190"/>
      <c r="I29" s="458" t="s">
        <v>1133</v>
      </c>
      <c r="J29" s="490"/>
    </row>
    <row r="30" spans="3:10" ht="36" customHeight="1">
      <c r="E30" s="190" t="s">
        <v>1873</v>
      </c>
      <c r="F30" s="190" t="s">
        <v>1901</v>
      </c>
      <c r="G30" s="190"/>
      <c r="H30" s="190"/>
      <c r="I30" s="458" t="s">
        <v>1134</v>
      </c>
      <c r="J30" s="490"/>
    </row>
    <row r="31" spans="3:10" ht="36" customHeight="1">
      <c r="E31" s="200" t="s">
        <v>213</v>
      </c>
      <c r="F31" s="190" t="s">
        <v>1907</v>
      </c>
      <c r="G31" s="190"/>
      <c r="H31" s="190"/>
      <c r="I31" s="190"/>
      <c r="J31" s="490"/>
    </row>
    <row r="32" spans="3:10" ht="36" customHeight="1" thickBot="1">
      <c r="E32" s="195"/>
      <c r="F32" s="195" t="s">
        <v>1899</v>
      </c>
      <c r="G32" s="195"/>
      <c r="H32" s="195"/>
      <c r="I32" s="456"/>
      <c r="J32" s="490"/>
    </row>
    <row r="33" spans="3:10" ht="36" customHeight="1" thickBot="1">
      <c r="C33" s="796" t="s">
        <v>9</v>
      </c>
      <c r="D33" s="797"/>
      <c r="E33" s="196" t="s">
        <v>1874</v>
      </c>
      <c r="F33" s="196" t="s">
        <v>1908</v>
      </c>
      <c r="G33" s="196"/>
      <c r="H33" s="239" t="s">
        <v>475</v>
      </c>
      <c r="I33" s="497" t="s">
        <v>9</v>
      </c>
      <c r="J33" s="490"/>
    </row>
    <row r="34" spans="3:10" ht="36" customHeight="1">
      <c r="E34" s="190" t="s">
        <v>1875</v>
      </c>
      <c r="F34" s="190" t="s">
        <v>1909</v>
      </c>
      <c r="G34" s="190"/>
      <c r="H34" s="190"/>
      <c r="I34" s="438" t="s">
        <v>1246</v>
      </c>
      <c r="J34" s="490"/>
    </row>
    <row r="35" spans="3:10" ht="36" customHeight="1">
      <c r="E35" s="190" t="s">
        <v>1876</v>
      </c>
      <c r="F35" s="190"/>
      <c r="G35" s="190"/>
      <c r="H35" s="190"/>
      <c r="I35" s="498" t="s">
        <v>1237</v>
      </c>
      <c r="J35" s="490"/>
    </row>
    <row r="36" spans="3:10" ht="36" customHeight="1">
      <c r="E36" s="190"/>
      <c r="F36" s="190"/>
      <c r="G36" s="190"/>
      <c r="H36" s="190"/>
      <c r="I36" s="437" t="s">
        <v>1226</v>
      </c>
      <c r="J36" s="490"/>
    </row>
    <row r="37" spans="3:10" ht="36" customHeight="1" thickBot="1">
      <c r="E37" s="195"/>
      <c r="F37" s="195"/>
      <c r="G37" s="195"/>
      <c r="H37" s="195"/>
      <c r="I37" s="195"/>
      <c r="J37" s="491"/>
    </row>
    <row r="38" spans="3:10" ht="36" customHeight="1" thickBot="1">
      <c r="C38" s="796" t="s">
        <v>39</v>
      </c>
      <c r="D38" s="797"/>
      <c r="E38" s="196" t="s">
        <v>1868</v>
      </c>
      <c r="F38" s="196" t="s">
        <v>1910</v>
      </c>
      <c r="G38" s="196"/>
      <c r="H38" s="239" t="s">
        <v>471</v>
      </c>
      <c r="I38" s="453" t="s">
        <v>39</v>
      </c>
    </row>
    <row r="39" spans="3:10" ht="36" customHeight="1">
      <c r="E39" s="190" t="s">
        <v>222</v>
      </c>
      <c r="F39" s="190" t="s">
        <v>1911</v>
      </c>
      <c r="G39" s="190"/>
      <c r="H39" s="190"/>
      <c r="I39" s="458" t="s">
        <v>1135</v>
      </c>
    </row>
    <row r="40" spans="3:10" ht="36" customHeight="1">
      <c r="E40" s="190" t="s">
        <v>1877</v>
      </c>
      <c r="F40" s="190" t="s">
        <v>203</v>
      </c>
      <c r="G40" s="190"/>
      <c r="H40" s="190"/>
      <c r="I40" s="458" t="s">
        <v>1136</v>
      </c>
    </row>
    <row r="41" spans="3:10" ht="36" customHeight="1">
      <c r="E41" s="190"/>
      <c r="F41" s="190"/>
      <c r="G41" s="190"/>
      <c r="H41" s="190"/>
      <c r="I41" s="494" t="s">
        <v>1137</v>
      </c>
    </row>
    <row r="42" spans="3:10" ht="36" customHeight="1" thickBot="1">
      <c r="E42" s="195"/>
      <c r="F42" s="195"/>
      <c r="G42" s="195"/>
      <c r="H42" s="195"/>
      <c r="I42" s="195"/>
    </row>
    <row r="43" spans="3:10" ht="36" customHeight="1" thickBot="1">
      <c r="C43" s="796" t="s">
        <v>40</v>
      </c>
      <c r="D43" s="797"/>
      <c r="E43" s="196" t="s">
        <v>1845</v>
      </c>
      <c r="F43" s="196" t="s">
        <v>1753</v>
      </c>
      <c r="G43" s="196"/>
      <c r="H43" s="239" t="s">
        <v>476</v>
      </c>
      <c r="I43" s="453" t="s">
        <v>40</v>
      </c>
    </row>
    <row r="44" spans="3:10" ht="36" customHeight="1">
      <c r="E44" s="190" t="s">
        <v>477</v>
      </c>
      <c r="F44" s="190" t="s">
        <v>1875</v>
      </c>
      <c r="G44" s="190"/>
      <c r="H44" s="190"/>
      <c r="I44" s="458" t="s">
        <v>1138</v>
      </c>
    </row>
    <row r="45" spans="3:10" ht="36" customHeight="1">
      <c r="E45" s="190"/>
      <c r="F45" s="190"/>
      <c r="G45" s="190"/>
      <c r="H45" s="190"/>
      <c r="I45" s="458" t="s">
        <v>1139</v>
      </c>
    </row>
    <row r="46" spans="3:10" ht="36" customHeight="1">
      <c r="E46" s="190"/>
      <c r="F46" s="190"/>
      <c r="G46" s="190"/>
      <c r="H46" s="190"/>
      <c r="I46" s="487" t="s">
        <v>1140</v>
      </c>
    </row>
    <row r="47" spans="3:10" ht="36" customHeight="1" thickBot="1">
      <c r="E47" s="195"/>
      <c r="F47" s="195"/>
      <c r="G47" s="195"/>
      <c r="H47" s="195"/>
      <c r="I47" s="195"/>
    </row>
    <row r="48" spans="3:10" ht="36" customHeight="1" thickBot="1">
      <c r="C48" s="796" t="s">
        <v>41</v>
      </c>
      <c r="D48" s="797"/>
      <c r="E48" s="196" t="s">
        <v>275</v>
      </c>
      <c r="G48" s="196"/>
      <c r="H48" s="239" t="s">
        <v>478</v>
      </c>
      <c r="I48" s="453" t="s">
        <v>41</v>
      </c>
    </row>
    <row r="49" spans="3:9" ht="36" customHeight="1">
      <c r="E49" s="190" t="s">
        <v>1878</v>
      </c>
      <c r="F49" s="190"/>
      <c r="G49" s="190"/>
      <c r="H49" s="190"/>
      <c r="I49" s="487" t="s">
        <v>1122</v>
      </c>
    </row>
    <row r="50" spans="3:9" ht="36" customHeight="1">
      <c r="E50" s="190" t="s">
        <v>1879</v>
      </c>
      <c r="F50" s="190"/>
      <c r="G50" s="190"/>
      <c r="H50" s="190"/>
      <c r="I50" s="458" t="s">
        <v>1141</v>
      </c>
    </row>
    <row r="51" spans="3:9" ht="36" customHeight="1">
      <c r="E51" s="190"/>
      <c r="F51" s="190"/>
      <c r="G51" s="190"/>
      <c r="H51" s="190"/>
      <c r="I51" s="466"/>
    </row>
    <row r="52" spans="3:9" ht="36" customHeight="1" thickBot="1">
      <c r="E52" s="195"/>
      <c r="F52" s="195"/>
      <c r="G52" s="195"/>
      <c r="H52" s="195"/>
      <c r="I52" s="195"/>
    </row>
    <row r="53" spans="3:9" ht="36" customHeight="1" thickBot="1">
      <c r="C53" s="796" t="s">
        <v>42</v>
      </c>
      <c r="D53" s="797"/>
      <c r="E53" s="196" t="s">
        <v>479</v>
      </c>
      <c r="F53" s="196" t="s">
        <v>233</v>
      </c>
      <c r="G53" s="196"/>
      <c r="H53" s="239" t="s">
        <v>480</v>
      </c>
      <c r="I53" s="453" t="s">
        <v>42</v>
      </c>
    </row>
    <row r="54" spans="3:9" ht="36" customHeight="1">
      <c r="E54" s="190" t="s">
        <v>1880</v>
      </c>
      <c r="F54" s="190" t="s">
        <v>1912</v>
      </c>
      <c r="G54" s="190"/>
      <c r="H54" s="190"/>
      <c r="I54" s="487" t="s">
        <v>1142</v>
      </c>
    </row>
    <row r="55" spans="3:9" ht="36" customHeight="1">
      <c r="E55" s="190" t="s">
        <v>482</v>
      </c>
      <c r="F55" s="190" t="s">
        <v>199</v>
      </c>
      <c r="G55" s="190"/>
      <c r="H55" s="190"/>
      <c r="I55" s="487" t="s">
        <v>1143</v>
      </c>
    </row>
    <row r="56" spans="3:9" ht="36" customHeight="1">
      <c r="E56" s="190" t="s">
        <v>1881</v>
      </c>
      <c r="F56" s="190"/>
      <c r="G56" s="190"/>
      <c r="H56" s="190"/>
      <c r="I56" s="458" t="s">
        <v>1144</v>
      </c>
    </row>
    <row r="57" spans="3:9" ht="36" customHeight="1" thickBot="1">
      <c r="E57" s="195" t="s">
        <v>236</v>
      </c>
      <c r="G57" s="195"/>
      <c r="H57" s="195"/>
      <c r="I57" s="493" t="s">
        <v>1145</v>
      </c>
    </row>
    <row r="58" spans="3:9" ht="36" customHeight="1" thickBot="1">
      <c r="C58" s="796" t="s">
        <v>43</v>
      </c>
      <c r="D58" s="797"/>
      <c r="E58" s="196" t="s">
        <v>1773</v>
      </c>
      <c r="F58" s="196" t="s">
        <v>1899</v>
      </c>
      <c r="G58" s="196"/>
      <c r="H58" s="204" t="s">
        <v>483</v>
      </c>
      <c r="I58" s="453" t="s">
        <v>43</v>
      </c>
    </row>
    <row r="59" spans="3:9" ht="36" customHeight="1">
      <c r="E59" s="190" t="s">
        <v>1868</v>
      </c>
      <c r="F59" s="190" t="s">
        <v>1773</v>
      </c>
      <c r="G59" s="190"/>
      <c r="H59" s="190"/>
      <c r="I59" s="458" t="s">
        <v>1146</v>
      </c>
    </row>
    <row r="60" spans="3:9" ht="36" customHeight="1">
      <c r="E60" s="200" t="s">
        <v>1882</v>
      </c>
      <c r="F60" s="190" t="s">
        <v>1913</v>
      </c>
      <c r="G60" s="190"/>
      <c r="H60" s="201" t="s">
        <v>484</v>
      </c>
      <c r="I60" s="487" t="s">
        <v>1147</v>
      </c>
    </row>
    <row r="61" spans="3:9" ht="36" customHeight="1">
      <c r="E61" s="190" t="s">
        <v>1760</v>
      </c>
      <c r="F61" s="190"/>
      <c r="G61" s="190"/>
      <c r="H61" s="190"/>
      <c r="I61" s="487" t="s">
        <v>1148</v>
      </c>
    </row>
    <row r="62" spans="3:9" ht="36" customHeight="1" thickBot="1">
      <c r="E62" s="195" t="s">
        <v>1883</v>
      </c>
      <c r="F62" s="195"/>
      <c r="G62" s="195"/>
      <c r="H62" s="240" t="s">
        <v>485</v>
      </c>
      <c r="I62" s="466"/>
    </row>
    <row r="63" spans="3:9" ht="36" customHeight="1" thickBot="1">
      <c r="C63" s="796" t="s">
        <v>44</v>
      </c>
      <c r="D63" s="797"/>
      <c r="E63" s="196" t="s">
        <v>1753</v>
      </c>
      <c r="F63" s="196"/>
      <c r="G63" s="196"/>
      <c r="H63" s="238" t="s">
        <v>476</v>
      </c>
      <c r="I63" s="453" t="s">
        <v>44</v>
      </c>
    </row>
    <row r="64" spans="3:9" ht="36" customHeight="1">
      <c r="E64" s="190" t="s">
        <v>1884</v>
      </c>
      <c r="F64" s="190"/>
      <c r="G64" s="190"/>
      <c r="H64" s="241" t="s">
        <v>486</v>
      </c>
      <c r="I64" s="458" t="s">
        <v>1149</v>
      </c>
    </row>
    <row r="65" spans="3:9" ht="36" customHeight="1">
      <c r="E65" s="190" t="s">
        <v>1885</v>
      </c>
      <c r="F65" s="190"/>
      <c r="G65" s="190"/>
      <c r="H65" s="190"/>
      <c r="I65" s="458" t="s">
        <v>1150</v>
      </c>
    </row>
    <row r="66" spans="3:9" ht="36" customHeight="1">
      <c r="E66" s="190" t="s">
        <v>1886</v>
      </c>
      <c r="F66" s="190"/>
      <c r="G66" s="190"/>
      <c r="H66" s="190"/>
      <c r="I66" s="458" t="s">
        <v>1151</v>
      </c>
    </row>
    <row r="67" spans="3:9" ht="36" customHeight="1" thickBot="1">
      <c r="E67" s="195"/>
      <c r="F67" s="195"/>
      <c r="G67" s="195"/>
      <c r="H67" s="195"/>
      <c r="I67" s="195"/>
    </row>
    <row r="68" spans="3:9" ht="36" customHeight="1" thickBot="1">
      <c r="C68" s="796" t="s">
        <v>7</v>
      </c>
      <c r="D68" s="797"/>
      <c r="E68" s="196" t="s">
        <v>1830</v>
      </c>
      <c r="F68" s="196"/>
      <c r="G68" s="208"/>
      <c r="H68" s="213" t="s">
        <v>487</v>
      </c>
      <c r="I68" s="453" t="s">
        <v>7</v>
      </c>
    </row>
    <row r="69" spans="3:9" ht="36" customHeight="1">
      <c r="E69" s="190" t="s">
        <v>1887</v>
      </c>
      <c r="F69" s="190"/>
      <c r="G69" s="242" t="s">
        <v>488</v>
      </c>
      <c r="H69" s="243" t="s">
        <v>462</v>
      </c>
      <c r="I69" s="487" t="s">
        <v>1152</v>
      </c>
    </row>
    <row r="70" spans="3:9" ht="36" customHeight="1">
      <c r="E70" s="190" t="s">
        <v>1824</v>
      </c>
      <c r="F70" s="190"/>
      <c r="G70" s="189"/>
      <c r="H70" s="217"/>
      <c r="I70" s="458" t="s">
        <v>1153</v>
      </c>
    </row>
    <row r="71" spans="3:9" ht="36" customHeight="1">
      <c r="E71" s="190" t="s">
        <v>246</v>
      </c>
      <c r="F71" s="190"/>
      <c r="G71" s="190"/>
      <c r="H71" s="217"/>
      <c r="I71" s="487" t="s">
        <v>1154</v>
      </c>
    </row>
    <row r="72" spans="3:9" ht="36" customHeight="1" thickBot="1">
      <c r="E72" s="195" t="s">
        <v>1888</v>
      </c>
      <c r="F72" s="195"/>
      <c r="G72" s="195"/>
      <c r="H72" s="226"/>
      <c r="I72" s="458" t="s">
        <v>1155</v>
      </c>
    </row>
    <row r="73" spans="3:9" ht="36" customHeight="1" thickBot="1">
      <c r="C73" s="796" t="s">
        <v>45</v>
      </c>
      <c r="D73" s="797"/>
      <c r="E73" s="196" t="s">
        <v>250</v>
      </c>
      <c r="F73" s="196"/>
      <c r="G73" s="196"/>
      <c r="H73" s="204" t="s">
        <v>489</v>
      </c>
      <c r="I73" s="453" t="s">
        <v>45</v>
      </c>
    </row>
    <row r="74" spans="3:9" ht="36" customHeight="1">
      <c r="E74" s="190" t="s">
        <v>1889</v>
      </c>
      <c r="F74" s="190"/>
      <c r="G74" s="190"/>
      <c r="H74" s="190"/>
      <c r="I74" s="487" t="s">
        <v>1156</v>
      </c>
    </row>
    <row r="75" spans="3:9" ht="36" customHeight="1">
      <c r="E75" s="190" t="s">
        <v>1890</v>
      </c>
      <c r="F75" s="190"/>
      <c r="G75" s="190"/>
      <c r="H75" s="190"/>
      <c r="I75" s="487" t="s">
        <v>1157</v>
      </c>
    </row>
    <row r="76" spans="3:9" ht="36" customHeight="1">
      <c r="E76" s="190"/>
      <c r="F76" s="190"/>
      <c r="G76" s="190"/>
      <c r="H76" s="190"/>
      <c r="I76" s="466"/>
    </row>
    <row r="77" spans="3:9" ht="36" customHeight="1" thickBot="1">
      <c r="E77" s="195"/>
      <c r="F77" s="195"/>
      <c r="G77" s="195"/>
      <c r="H77" s="195"/>
      <c r="I77" s="195"/>
    </row>
    <row r="78" spans="3:9" ht="36" customHeight="1" thickBot="1">
      <c r="C78" s="796" t="s">
        <v>46</v>
      </c>
      <c r="D78" s="797"/>
      <c r="E78" s="196" t="s">
        <v>1891</v>
      </c>
      <c r="F78" s="196" t="s">
        <v>258</v>
      </c>
      <c r="G78" s="196"/>
      <c r="H78" s="238" t="s">
        <v>490</v>
      </c>
      <c r="I78" s="453" t="s">
        <v>46</v>
      </c>
    </row>
    <row r="79" spans="3:9" ht="36" customHeight="1">
      <c r="E79" s="190" t="s">
        <v>1867</v>
      </c>
      <c r="F79" s="190"/>
      <c r="G79" s="190"/>
      <c r="H79" s="190"/>
      <c r="I79" s="458" t="s">
        <v>1158</v>
      </c>
    </row>
    <row r="80" spans="3:9" ht="36" customHeight="1">
      <c r="E80" s="190" t="s">
        <v>1892</v>
      </c>
      <c r="F80" s="190"/>
      <c r="G80" s="190"/>
      <c r="H80" s="190"/>
      <c r="I80" s="458" t="s">
        <v>1159</v>
      </c>
    </row>
    <row r="81" spans="3:9" ht="36" customHeight="1">
      <c r="E81" s="190" t="s">
        <v>1893</v>
      </c>
      <c r="F81" s="190"/>
      <c r="G81" s="190"/>
      <c r="H81" s="190"/>
      <c r="I81" s="487" t="s">
        <v>1160</v>
      </c>
    </row>
    <row r="82" spans="3:9" ht="36" customHeight="1" thickBot="1">
      <c r="E82" s="195" t="s">
        <v>1894</v>
      </c>
      <c r="F82" s="195"/>
      <c r="G82" s="195"/>
      <c r="H82" s="195"/>
      <c r="I82" s="493" t="s">
        <v>1161</v>
      </c>
    </row>
    <row r="83" spans="3:9" ht="36" customHeight="1" thickBot="1">
      <c r="C83" s="796" t="s">
        <v>47</v>
      </c>
      <c r="D83" s="797"/>
      <c r="E83" s="196" t="s">
        <v>1895</v>
      </c>
      <c r="F83" s="196" t="s">
        <v>262</v>
      </c>
      <c r="G83" s="196"/>
      <c r="H83" s="204" t="s">
        <v>491</v>
      </c>
      <c r="I83" s="453" t="s">
        <v>47</v>
      </c>
    </row>
    <row r="84" spans="3:9" ht="36" customHeight="1">
      <c r="E84" s="190" t="s">
        <v>1783</v>
      </c>
      <c r="F84" s="190" t="s">
        <v>152</v>
      </c>
      <c r="G84" s="190"/>
      <c r="H84" s="190"/>
      <c r="I84" s="458" t="s">
        <v>1162</v>
      </c>
    </row>
    <row r="85" spans="3:9" ht="36" customHeight="1">
      <c r="E85" s="190" t="s">
        <v>1783</v>
      </c>
      <c r="F85" s="190"/>
      <c r="G85" s="190"/>
      <c r="H85" s="190"/>
      <c r="I85" s="487" t="s">
        <v>1163</v>
      </c>
    </row>
    <row r="86" spans="3:9" ht="36" customHeight="1">
      <c r="E86" s="190" t="s">
        <v>1896</v>
      </c>
      <c r="F86" s="190"/>
      <c r="G86" s="190"/>
      <c r="H86" s="190"/>
      <c r="I86" s="190"/>
    </row>
    <row r="87" spans="3:9" ht="36" customHeight="1" thickBot="1">
      <c r="E87" s="195" t="s">
        <v>1897</v>
      </c>
      <c r="F87" s="195"/>
      <c r="G87" s="195"/>
      <c r="H87" s="195"/>
      <c r="I87" s="457"/>
    </row>
  </sheetData>
  <sheetProtection algorithmName="SHA-512" hashValue="c5+I4RvVDFT91emrVS3xRwBlYwEEjuiBn62DdfQNeMj3QZAsT1X+WoxmIp8QxBeAUFp0Z1Biiq27yV4cHe1ROw==" saltValue="XFsgczq3H/Su6NRrBPUcKA==" spinCount="100000" sheet="1"/>
  <customSheetViews>
    <customSheetView guid="{15F8A144-BC19-4B70-B468-75C2D0F16780}">
      <pageMargins left="0.7" right="0.7" top="0.75" bottom="0.75" header="0.3" footer="0.3"/>
    </customSheetView>
  </customSheetViews>
  <mergeCells count="18">
    <mergeCell ref="C83:D83"/>
    <mergeCell ref="C28:D28"/>
    <mergeCell ref="C33:D33"/>
    <mergeCell ref="C38:D38"/>
    <mergeCell ref="C43:D43"/>
    <mergeCell ref="C48:D48"/>
    <mergeCell ref="C53:D53"/>
    <mergeCell ref="C58:D58"/>
    <mergeCell ref="C63:D63"/>
    <mergeCell ref="C68:D68"/>
    <mergeCell ref="C73:D73"/>
    <mergeCell ref="C78:D78"/>
    <mergeCell ref="C23:D23"/>
    <mergeCell ref="B1:E1"/>
    <mergeCell ref="C3:D3"/>
    <mergeCell ref="C8:D8"/>
    <mergeCell ref="C13:D13"/>
    <mergeCell ref="C18:D18"/>
  </mergeCells>
  <hyperlinks>
    <hyperlink ref="G3" r:id="rId1" xr:uid="{2E8E19AD-614D-4152-B8C6-DD8AE981AA64}"/>
    <hyperlink ref="G8" r:id="rId2" display="Flow Efficiency Versus Resource Efficiency (Webinar) " xr:uid="{42AE1CAF-17B6-4A8C-A5AD-B91A9D20BA38}"/>
    <hyperlink ref="G13" r:id="rId3" display="AME Webinar: So You ve Done Lean, but Quality is Still an Issue? Five Proven Solutions" xr:uid="{602871DB-71C9-4D34-B540-C0CCE3BE0930}"/>
    <hyperlink ref="G18" r:id="rId4" display="Webinar: Pull/Kanban Systems " xr:uid="{A3CDDF62-A1B0-4FEB-9686-98718183B992}"/>
    <hyperlink ref="G19" r:id="rId5" xr:uid="{D4AFC558-9580-4525-8D65-2FD5132B76A2}"/>
    <hyperlink ref="G69" r:id="rId6" display="How to Sustain Your 5S Improvements (Webinar) " xr:uid="{51AC7BEF-1ADA-41E1-96A5-19A1FC87B827}"/>
    <hyperlink ref="G14" r:id="rId7" xr:uid="{778397DC-095A-486D-896E-444D58C421F1}"/>
    <hyperlink ref="G15" r:id="rId8" xr:uid="{80A0444F-EF62-4704-83D0-5A21ED170948}"/>
    <hyperlink ref="I3" r:id="rId9" xr:uid="{B72167F2-169C-4AB0-A7D9-E08225B7CD7F}"/>
    <hyperlink ref="I4" r:id="rId10" xr:uid="{B9D4CE84-F2D3-40B3-B5EC-2EBF54024F74}"/>
    <hyperlink ref="I5" r:id="rId11" xr:uid="{462F715C-C656-4FB9-99DC-4CEAF9F33810}"/>
    <hyperlink ref="I6" r:id="rId12" xr:uid="{27558E0E-528D-4924-847A-6299F89F3D4C}"/>
    <hyperlink ref="I7" r:id="rId13" xr:uid="{19566A42-355D-4C7E-9415-B65B1B48E5CF}"/>
    <hyperlink ref="J7" r:id="rId14" xr:uid="{5B1C9B8F-CF1B-4D51-A63E-08993E3B4AD0}"/>
    <hyperlink ref="I9" r:id="rId15" xr:uid="{31F7F799-56C2-4C27-AFE1-DBE6851DD917}"/>
    <hyperlink ref="I10" r:id="rId16" xr:uid="{4E432684-EDC9-4CDD-953E-13D1755B46CD}"/>
    <hyperlink ref="I14" r:id="rId17" xr:uid="{02988DF5-9092-4CF3-9797-118B94E849E5}"/>
    <hyperlink ref="I15" r:id="rId18" xr:uid="{1F5655D2-DDFA-4894-AEBA-428743BB4BD8}"/>
    <hyperlink ref="I16" r:id="rId19" xr:uid="{1CB5EE3E-822B-4811-823F-EC290240572B}"/>
    <hyperlink ref="I17" r:id="rId20" xr:uid="{8A90B309-AE72-48CF-A1E4-2C16F4555737}"/>
    <hyperlink ref="I19" r:id="rId21" xr:uid="{AC576401-F0E7-4D24-9A2B-21D136FBBCA1}"/>
    <hyperlink ref="I20" r:id="rId22" xr:uid="{DFF658C1-347A-4E06-BBC9-95CFA2386601}"/>
    <hyperlink ref="I21" r:id="rId23" xr:uid="{BB02BCFC-EF99-4031-B8B2-D67FDE7572BF}"/>
    <hyperlink ref="I24" r:id="rId24" xr:uid="{8BEB8497-E78A-4816-BBFD-3251E3F78B49}"/>
    <hyperlink ref="I25" r:id="rId25" xr:uid="{79AE7671-8360-462E-B888-569C6AFE7D41}"/>
    <hyperlink ref="I26" r:id="rId26" xr:uid="{27F8D974-3B93-4222-B528-1E661514BF17}"/>
    <hyperlink ref="I29" r:id="rId27" xr:uid="{6ED34279-ED09-41E8-A75B-16924957DDB0}"/>
    <hyperlink ref="I30" r:id="rId28" xr:uid="{723302B8-4B09-44AA-8546-0BA3638EA963}"/>
    <hyperlink ref="I39" r:id="rId29" xr:uid="{1D1ADCAE-38B6-4D6D-B401-E94FBC9684DA}"/>
    <hyperlink ref="I40" r:id="rId30" xr:uid="{D3DFD12F-6C1D-4B1A-9414-1AFD078A331F}"/>
    <hyperlink ref="I41" r:id="rId31" xr:uid="{44F4734B-13E3-460B-8A15-699E2ADACD83}"/>
    <hyperlink ref="I44" r:id="rId32" xr:uid="{296C6303-6868-485B-B059-24D33EE694E2}"/>
    <hyperlink ref="I45" r:id="rId33" xr:uid="{E09AAA5B-1AD9-492C-B3D9-961633AEA7D1}"/>
    <hyperlink ref="I46" r:id="rId34" xr:uid="{5668D00B-85E5-4415-86EB-684CA6AE3B58}"/>
    <hyperlink ref="I49" r:id="rId35" xr:uid="{26801C58-8EC2-4600-8AA8-9F3D2C972F8D}"/>
    <hyperlink ref="I50" r:id="rId36" xr:uid="{04006B1F-7D46-4845-9D27-EBC16A7F4C00}"/>
    <hyperlink ref="I54" r:id="rId37" xr:uid="{60A2E33D-A835-47DA-BD06-9A7D06098C4C}"/>
    <hyperlink ref="I55" r:id="rId38" xr:uid="{72FD51D9-7BA4-4C92-BD33-90D0A3267572}"/>
    <hyperlink ref="I56" r:id="rId39" xr:uid="{35257F54-E325-4E1E-B1EA-508CA07B2F3A}"/>
    <hyperlink ref="I57" r:id="rId40" xr:uid="{54F8D3C9-D038-45D4-97AA-53586158B22D}"/>
    <hyperlink ref="I59" r:id="rId41" xr:uid="{E4668D9A-DCF8-4D71-A98A-B1F90E379363}"/>
    <hyperlink ref="I60" r:id="rId42" xr:uid="{AB3BA93C-8ADB-477E-BE19-50A2A479FD20}"/>
    <hyperlink ref="I61" r:id="rId43" xr:uid="{04E5864F-15CE-4DBA-B555-A4ED3D9F2AE5}"/>
    <hyperlink ref="I64" r:id="rId44" xr:uid="{96A8A060-3A52-4061-8BC3-F571466C8598}"/>
    <hyperlink ref="I65" r:id="rId45" xr:uid="{B041ECD0-0BA9-48A3-AFA5-C5C0E96C1A5C}"/>
    <hyperlink ref="I66" r:id="rId46" xr:uid="{7F3CBB71-E457-428B-89D9-6E66881D0C62}"/>
    <hyperlink ref="I69" r:id="rId47" xr:uid="{929384A8-2975-4C81-AC73-50C69834CE58}"/>
    <hyperlink ref="I70" r:id="rId48" xr:uid="{CA4BCBE6-CC28-426C-9D85-44245E01F146}"/>
    <hyperlink ref="I71" r:id="rId49" xr:uid="{DDC27E3C-05C2-4562-AB14-50C0B520043B}"/>
    <hyperlink ref="I72" r:id="rId50" xr:uid="{172B628A-1EA6-4D57-90D1-B0BE9DB2C93E}"/>
    <hyperlink ref="I74" r:id="rId51" xr:uid="{AE16DD2F-1174-4937-9D8F-7776D3F418E2}"/>
    <hyperlink ref="I75" r:id="rId52" xr:uid="{A0086953-710B-4F55-AAC3-775DF8A94087}"/>
    <hyperlink ref="I79" r:id="rId53" xr:uid="{E1C5FB14-4A57-4E77-8117-B6C804AFACA3}"/>
    <hyperlink ref="I80" r:id="rId54" xr:uid="{ACCCB94F-D4C2-4065-B67D-04926A2E40EB}"/>
    <hyperlink ref="I81" r:id="rId55" xr:uid="{C69065D4-BB43-431B-ABB0-3F41CD47829C}"/>
    <hyperlink ref="I82" r:id="rId56" xr:uid="{E3750050-DA40-4B72-8DE4-A7D3DCCDBF6F}"/>
    <hyperlink ref="I84" r:id="rId57" xr:uid="{8F35C35B-ED9E-4130-A0CB-8261B05BBFEB}"/>
    <hyperlink ref="I85" r:id="rId58" xr:uid="{E90B95E7-FB01-49C2-ABE8-E820C2781F10}"/>
    <hyperlink ref="I33" r:id="rId59" xr:uid="{994DC86C-4623-4283-AF3E-699E4747FDDC}"/>
    <hyperlink ref="I34" r:id="rId60" xr:uid="{EEFEBF43-D3A6-40B5-B3D2-E9039DAD9420}"/>
    <hyperlink ref="I35" r:id="rId61" xr:uid="{713CD0B7-6860-49AB-B763-36831B75B719}"/>
    <hyperlink ref="I36" r:id="rId62" xr:uid="{8CAE9DE4-16A8-4AE6-B47E-254C108823DF}"/>
  </hyperlinks>
  <pageMargins left="0.7" right="0.7" top="0.75" bottom="0.75" header="0.3" footer="0.3"/>
  <drawing r:id="rId6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9A93F-3E19-40D4-852F-05E1987D3389}">
  <sheetPr codeName="Sheet23">
    <tabColor theme="2"/>
  </sheetPr>
  <dimension ref="A1:J57"/>
  <sheetViews>
    <sheetView topLeftCell="E1" zoomScale="82" workbookViewId="0">
      <selection activeCell="F29" sqref="F29"/>
    </sheetView>
  </sheetViews>
  <sheetFormatPr baseColWidth="10" defaultColWidth="9.1640625" defaultRowHeight="15"/>
  <cols>
    <col min="1" max="1" width="9.1640625" style="173"/>
    <col min="2" max="2" width="2.5" style="173" customWidth="1"/>
    <col min="3" max="4" width="9.1640625" style="182"/>
    <col min="5" max="5" width="47.1640625" style="173" bestFit="1" customWidth="1"/>
    <col min="6" max="7" width="35" style="173" customWidth="1"/>
    <col min="8" max="8" width="30.83203125" style="173" customWidth="1"/>
    <col min="9" max="10" width="30.83203125" style="423" customWidth="1"/>
    <col min="11" max="16384" width="9.1640625" style="173"/>
  </cols>
  <sheetData>
    <row r="1" spans="1:10" ht="45.75" customHeight="1" thickBot="1">
      <c r="B1" s="795" t="s">
        <v>492</v>
      </c>
      <c r="C1" s="795"/>
      <c r="D1" s="795"/>
      <c r="E1" s="795"/>
    </row>
    <row r="2" spans="1:10" ht="36" customHeight="1" thickBot="1">
      <c r="A2" s="181" t="s">
        <v>416</v>
      </c>
      <c r="E2" s="183" t="s">
        <v>110</v>
      </c>
      <c r="F2" s="183" t="s">
        <v>110</v>
      </c>
      <c r="G2" s="184" t="s">
        <v>111</v>
      </c>
      <c r="H2" s="185" t="s">
        <v>417</v>
      </c>
      <c r="I2" s="185" t="s">
        <v>1052</v>
      </c>
      <c r="J2" s="210" t="s">
        <v>1064</v>
      </c>
    </row>
    <row r="3" spans="1:10" ht="36" customHeight="1" thickBot="1">
      <c r="C3" s="796" t="s">
        <v>33</v>
      </c>
      <c r="D3" s="797"/>
      <c r="E3" s="196" t="s">
        <v>1914</v>
      </c>
      <c r="F3" s="196"/>
      <c r="G3" s="208"/>
      <c r="H3" s="244" t="s">
        <v>493</v>
      </c>
      <c r="I3" s="453" t="s">
        <v>33</v>
      </c>
      <c r="J3" s="432"/>
    </row>
    <row r="4" spans="1:10" ht="36" customHeight="1">
      <c r="E4" s="190" t="s">
        <v>1915</v>
      </c>
      <c r="F4" s="190"/>
      <c r="G4" s="190"/>
      <c r="H4" s="245" t="s">
        <v>494</v>
      </c>
      <c r="I4" s="437" t="s">
        <v>1180</v>
      </c>
      <c r="J4" s="433"/>
    </row>
    <row r="5" spans="1:10" ht="36" customHeight="1">
      <c r="E5" s="190" t="s">
        <v>1916</v>
      </c>
      <c r="F5" s="190"/>
      <c r="G5" s="190"/>
      <c r="H5" s="190"/>
      <c r="I5" s="437" t="s">
        <v>1181</v>
      </c>
      <c r="J5" s="433"/>
    </row>
    <row r="6" spans="1:10" ht="36" customHeight="1">
      <c r="E6" s="190" t="s">
        <v>1917</v>
      </c>
      <c r="F6" s="190"/>
      <c r="G6" s="190"/>
      <c r="H6" s="190"/>
      <c r="I6" s="473" t="s">
        <v>1182</v>
      </c>
      <c r="J6" s="428"/>
    </row>
    <row r="7" spans="1:10" ht="36" customHeight="1" thickBot="1">
      <c r="E7" s="195"/>
      <c r="F7" s="195"/>
      <c r="G7" s="195"/>
      <c r="H7" s="195"/>
      <c r="I7" s="437" t="s">
        <v>1189</v>
      </c>
      <c r="J7" s="429"/>
    </row>
    <row r="8" spans="1:10" ht="36" customHeight="1" thickBot="1">
      <c r="C8" s="796" t="s">
        <v>48</v>
      </c>
      <c r="D8" s="797"/>
      <c r="E8" s="196" t="s">
        <v>1918</v>
      </c>
      <c r="F8" s="196" t="s">
        <v>1760</v>
      </c>
      <c r="G8" s="196"/>
      <c r="H8" s="196"/>
      <c r="I8" s="453" t="s">
        <v>48</v>
      </c>
      <c r="J8" s="434"/>
    </row>
    <row r="9" spans="1:10" ht="36" customHeight="1">
      <c r="E9" s="190" t="s">
        <v>1759</v>
      </c>
      <c r="F9" s="190"/>
      <c r="G9" s="190"/>
      <c r="H9" s="245" t="s">
        <v>425</v>
      </c>
      <c r="I9" s="458" t="s">
        <v>1183</v>
      </c>
      <c r="J9" s="433"/>
    </row>
    <row r="10" spans="1:10" ht="36" customHeight="1">
      <c r="E10" s="200" t="s">
        <v>1919</v>
      </c>
      <c r="F10" s="190"/>
      <c r="G10" s="190"/>
      <c r="H10" s="190"/>
      <c r="I10" s="458" t="s">
        <v>1184</v>
      </c>
      <c r="J10" s="433"/>
    </row>
    <row r="11" spans="1:10" ht="36" customHeight="1">
      <c r="E11" s="190" t="s">
        <v>1920</v>
      </c>
      <c r="F11" s="190"/>
      <c r="G11" s="190"/>
      <c r="H11" s="241" t="s">
        <v>495</v>
      </c>
      <c r="I11" s="437" t="s">
        <v>1190</v>
      </c>
      <c r="J11" s="428"/>
    </row>
    <row r="12" spans="1:10" ht="36" customHeight="1" thickBot="1">
      <c r="E12" s="195" t="s">
        <v>1761</v>
      </c>
      <c r="F12" s="195"/>
      <c r="G12" s="195"/>
      <c r="H12" s="240" t="s">
        <v>496</v>
      </c>
      <c r="J12" s="429"/>
    </row>
    <row r="13" spans="1:10" ht="36" customHeight="1" thickBot="1">
      <c r="C13" s="796" t="s">
        <v>35</v>
      </c>
      <c r="D13" s="797"/>
      <c r="E13" s="196" t="s">
        <v>196</v>
      </c>
      <c r="F13" s="198" t="s">
        <v>1940</v>
      </c>
      <c r="G13" s="196"/>
      <c r="H13" s="196"/>
      <c r="I13" s="453" t="s">
        <v>35</v>
      </c>
      <c r="J13" s="433"/>
    </row>
    <row r="14" spans="1:10" ht="36" customHeight="1">
      <c r="E14" s="190" t="s">
        <v>1921</v>
      </c>
      <c r="F14" s="190" t="s">
        <v>1941</v>
      </c>
      <c r="G14" s="190"/>
      <c r="H14" s="241" t="s">
        <v>497</v>
      </c>
      <c r="I14" s="437" t="s">
        <v>1188</v>
      </c>
      <c r="J14" s="428"/>
    </row>
    <row r="15" spans="1:10" ht="36" customHeight="1">
      <c r="E15" s="190" t="s">
        <v>1922</v>
      </c>
      <c r="F15" s="190" t="s">
        <v>498</v>
      </c>
      <c r="G15" s="190"/>
      <c r="H15" s="190"/>
      <c r="I15" s="437" t="s">
        <v>1189</v>
      </c>
      <c r="J15" s="428"/>
    </row>
    <row r="16" spans="1:10" ht="36" customHeight="1">
      <c r="E16" s="190" t="s">
        <v>1923</v>
      </c>
      <c r="F16" s="190" t="s">
        <v>1942</v>
      </c>
      <c r="G16" s="190"/>
      <c r="H16" s="201" t="s">
        <v>499</v>
      </c>
      <c r="J16" s="428"/>
    </row>
    <row r="17" spans="3:10" ht="36" customHeight="1" thickBot="1">
      <c r="E17" s="195" t="s">
        <v>1924</v>
      </c>
      <c r="F17" s="195" t="s">
        <v>1943</v>
      </c>
      <c r="G17" s="195"/>
      <c r="H17" s="195"/>
      <c r="I17" s="456"/>
      <c r="J17" s="429"/>
    </row>
    <row r="18" spans="3:10" ht="36" customHeight="1" thickBot="1">
      <c r="C18" s="796" t="s">
        <v>49</v>
      </c>
      <c r="D18" s="797"/>
      <c r="E18" s="196" t="s">
        <v>1925</v>
      </c>
      <c r="F18" s="196" t="s">
        <v>1760</v>
      </c>
      <c r="G18" s="398" t="s">
        <v>918</v>
      </c>
      <c r="H18" s="196"/>
      <c r="I18" s="453" t="s">
        <v>39</v>
      </c>
      <c r="J18" s="434"/>
    </row>
    <row r="19" spans="3:10" ht="36" customHeight="1" thickBot="1">
      <c r="E19" s="190" t="s">
        <v>1926</v>
      </c>
      <c r="F19" s="190"/>
      <c r="G19" s="190"/>
      <c r="H19" s="190"/>
      <c r="I19" s="438" t="s">
        <v>1236</v>
      </c>
      <c r="J19" s="433"/>
    </row>
    <row r="20" spans="3:10" ht="36" customHeight="1">
      <c r="E20" s="190" t="s">
        <v>1927</v>
      </c>
      <c r="F20" s="190"/>
      <c r="G20" s="190"/>
      <c r="H20" s="190"/>
      <c r="I20" s="500" t="s">
        <v>49</v>
      </c>
      <c r="J20" s="428"/>
    </row>
    <row r="21" spans="3:10" ht="36" customHeight="1">
      <c r="E21" s="190" t="s">
        <v>1759</v>
      </c>
      <c r="F21" s="190"/>
      <c r="G21" s="190"/>
      <c r="H21" s="190"/>
      <c r="I21" s="501" t="s">
        <v>1187</v>
      </c>
      <c r="J21" s="428"/>
    </row>
    <row r="22" spans="3:10" ht="36" customHeight="1" thickBot="1">
      <c r="E22" s="195" t="s">
        <v>1928</v>
      </c>
      <c r="F22" s="195"/>
      <c r="G22" s="195"/>
      <c r="H22" s="195"/>
      <c r="I22" s="502" t="s">
        <v>1245</v>
      </c>
      <c r="J22" s="429"/>
    </row>
    <row r="23" spans="3:10" ht="36" customHeight="1" thickBot="1">
      <c r="C23" s="796" t="s">
        <v>41</v>
      </c>
      <c r="D23" s="797"/>
      <c r="E23" s="196" t="s">
        <v>1759</v>
      </c>
      <c r="F23" s="196"/>
      <c r="G23" s="196"/>
      <c r="H23" s="196"/>
      <c r="I23" s="467" t="s">
        <v>41</v>
      </c>
      <c r="J23" s="434"/>
    </row>
    <row r="24" spans="3:10" ht="36" customHeight="1">
      <c r="E24" s="190" t="s">
        <v>1878</v>
      </c>
      <c r="F24" s="190"/>
      <c r="G24" s="190"/>
      <c r="H24" s="190"/>
      <c r="I24" s="437" t="s">
        <v>1243</v>
      </c>
      <c r="J24" s="428"/>
    </row>
    <row r="25" spans="3:10" ht="36" customHeight="1">
      <c r="E25" s="190" t="s">
        <v>1894</v>
      </c>
      <c r="F25" s="190"/>
      <c r="G25" s="190"/>
      <c r="H25" s="190"/>
      <c r="I25" s="437" t="s">
        <v>1244</v>
      </c>
      <c r="J25" s="428"/>
    </row>
    <row r="26" spans="3:10" ht="36" customHeight="1">
      <c r="E26" s="190" t="s">
        <v>275</v>
      </c>
      <c r="F26" s="190"/>
      <c r="G26" s="190"/>
      <c r="H26" s="245" t="s">
        <v>478</v>
      </c>
      <c r="I26" s="428"/>
    </row>
    <row r="27" spans="3:10" ht="36" customHeight="1" thickBot="1">
      <c r="E27" s="195"/>
      <c r="F27" s="195"/>
      <c r="G27" s="195"/>
      <c r="H27" s="195"/>
      <c r="I27" s="8"/>
      <c r="J27" s="429"/>
    </row>
    <row r="28" spans="3:10" ht="36" customHeight="1" thickBot="1">
      <c r="C28" s="796" t="s">
        <v>9</v>
      </c>
      <c r="D28" s="797"/>
      <c r="E28" s="196" t="s">
        <v>1761</v>
      </c>
      <c r="F28" s="196" t="s">
        <v>1944</v>
      </c>
      <c r="G28" s="196"/>
      <c r="H28" s="239" t="s">
        <v>429</v>
      </c>
      <c r="I28" s="478" t="s">
        <v>9</v>
      </c>
      <c r="J28" s="434"/>
    </row>
    <row r="29" spans="3:10" ht="36" customHeight="1">
      <c r="E29" s="190" t="s">
        <v>14</v>
      </c>
      <c r="F29" s="200" t="s">
        <v>1945</v>
      </c>
      <c r="G29" s="200"/>
      <c r="H29" s="241" t="s">
        <v>500</v>
      </c>
      <c r="I29" s="503" t="s">
        <v>1237</v>
      </c>
      <c r="J29" s="428"/>
    </row>
    <row r="30" spans="3:10" ht="36" customHeight="1">
      <c r="E30" s="190" t="s">
        <v>138</v>
      </c>
      <c r="F30" s="190"/>
      <c r="G30" s="190"/>
      <c r="H30" s="190"/>
      <c r="I30" s="503" t="s">
        <v>1190</v>
      </c>
      <c r="J30" s="428"/>
    </row>
    <row r="31" spans="3:10" ht="36" customHeight="1">
      <c r="E31" s="190" t="s">
        <v>1929</v>
      </c>
      <c r="F31" s="190"/>
      <c r="G31" s="190"/>
      <c r="H31" s="190"/>
      <c r="I31" s="503" t="s">
        <v>1238</v>
      </c>
      <c r="J31" s="428"/>
    </row>
    <row r="32" spans="3:10" ht="36" customHeight="1" thickBot="1">
      <c r="E32" s="195" t="s">
        <v>501</v>
      </c>
      <c r="F32" s="195"/>
      <c r="G32" s="195"/>
      <c r="H32" s="195"/>
      <c r="I32" s="195"/>
      <c r="J32" s="428"/>
    </row>
    <row r="33" spans="3:10" ht="36" customHeight="1" thickBot="1">
      <c r="C33" s="796" t="s">
        <v>43</v>
      </c>
      <c r="D33" s="797"/>
      <c r="E33" s="196" t="s">
        <v>1930</v>
      </c>
      <c r="F33" s="196" t="s">
        <v>199</v>
      </c>
      <c r="G33" s="196"/>
      <c r="H33" s="238" t="s">
        <v>502</v>
      </c>
      <c r="I33" s="467" t="s">
        <v>43</v>
      </c>
      <c r="J33" s="428"/>
    </row>
    <row r="34" spans="3:10" ht="36" customHeight="1">
      <c r="E34" s="190" t="s">
        <v>1931</v>
      </c>
      <c r="F34" s="190"/>
      <c r="G34" s="190"/>
      <c r="H34" s="190"/>
      <c r="I34" s="437" t="s">
        <v>1186</v>
      </c>
      <c r="J34" s="428"/>
    </row>
    <row r="35" spans="3:10" ht="36" customHeight="1">
      <c r="E35" s="190" t="s">
        <v>1932</v>
      </c>
      <c r="F35" s="190"/>
      <c r="G35" s="190"/>
      <c r="H35" s="190"/>
      <c r="I35" s="190"/>
      <c r="J35" s="428"/>
    </row>
    <row r="36" spans="3:10" ht="36" customHeight="1">
      <c r="E36" s="190" t="s">
        <v>1912</v>
      </c>
      <c r="F36" s="190"/>
      <c r="G36" s="190"/>
      <c r="H36" s="190"/>
      <c r="J36" s="428"/>
    </row>
    <row r="37" spans="3:10" ht="36" customHeight="1" thickBot="1">
      <c r="E37" s="195" t="s">
        <v>1760</v>
      </c>
      <c r="F37" s="195"/>
      <c r="G37" s="195"/>
      <c r="H37" s="195"/>
      <c r="I37" s="195"/>
      <c r="J37" s="429"/>
    </row>
    <row r="38" spans="3:10" ht="36" customHeight="1" thickBot="1">
      <c r="C38" s="796" t="s">
        <v>44</v>
      </c>
      <c r="D38" s="797"/>
      <c r="E38" s="196" t="s">
        <v>1933</v>
      </c>
      <c r="F38" s="196"/>
      <c r="G38" s="187" t="s">
        <v>503</v>
      </c>
      <c r="H38" s="246" t="s">
        <v>476</v>
      </c>
      <c r="I38" s="467" t="s">
        <v>44</v>
      </c>
    </row>
    <row r="39" spans="3:10" ht="36" customHeight="1">
      <c r="E39" s="190" t="s">
        <v>1884</v>
      </c>
      <c r="F39" s="190"/>
      <c r="G39" s="400" t="s">
        <v>922</v>
      </c>
      <c r="H39" s="247" t="s">
        <v>486</v>
      </c>
      <c r="I39" s="498" t="s">
        <v>1183</v>
      </c>
    </row>
    <row r="40" spans="3:10" ht="36" customHeight="1">
      <c r="E40" s="190" t="s">
        <v>1761</v>
      </c>
      <c r="F40" s="190"/>
      <c r="G40" s="190"/>
      <c r="H40" s="190"/>
      <c r="I40" s="498" t="s">
        <v>1239</v>
      </c>
    </row>
    <row r="41" spans="3:10" ht="36" customHeight="1">
      <c r="E41" s="190" t="s">
        <v>1934</v>
      </c>
      <c r="F41" s="190"/>
      <c r="G41" s="190"/>
      <c r="H41" s="190"/>
      <c r="I41" s="190"/>
    </row>
    <row r="42" spans="3:10" ht="36" customHeight="1" thickBot="1">
      <c r="E42" s="195"/>
      <c r="F42" s="195"/>
      <c r="G42" s="195"/>
      <c r="H42" s="195"/>
      <c r="I42" s="508"/>
    </row>
    <row r="43" spans="3:10" ht="36" customHeight="1" thickBot="1">
      <c r="C43" s="796" t="s">
        <v>7</v>
      </c>
      <c r="D43" s="797"/>
      <c r="E43" s="196" t="s">
        <v>1935</v>
      </c>
      <c r="F43" s="196"/>
      <c r="G43" s="196"/>
      <c r="H43" s="239" t="s">
        <v>504</v>
      </c>
      <c r="I43" s="509" t="s">
        <v>7</v>
      </c>
    </row>
    <row r="44" spans="3:10" ht="36" customHeight="1">
      <c r="E44" s="190" t="s">
        <v>1936</v>
      </c>
      <c r="F44" s="190"/>
      <c r="G44" s="190"/>
      <c r="H44" s="201" t="s">
        <v>505</v>
      </c>
      <c r="I44" s="498" t="s">
        <v>1241</v>
      </c>
    </row>
    <row r="45" spans="3:10" ht="36" customHeight="1">
      <c r="E45" s="190"/>
      <c r="F45" s="190"/>
      <c r="G45" s="190"/>
      <c r="H45" s="190"/>
      <c r="I45" s="498" t="s">
        <v>1242</v>
      </c>
    </row>
    <row r="46" spans="3:10" ht="36" customHeight="1">
      <c r="E46" s="190"/>
      <c r="F46" s="190"/>
      <c r="G46" s="190"/>
      <c r="H46" s="190"/>
      <c r="I46" s="498" t="s">
        <v>1240</v>
      </c>
    </row>
    <row r="47" spans="3:10" ht="36" customHeight="1" thickBot="1">
      <c r="E47" s="195"/>
      <c r="F47" s="195"/>
      <c r="G47" s="195"/>
      <c r="H47" s="195"/>
      <c r="I47" s="195"/>
    </row>
    <row r="48" spans="3:10" ht="36" customHeight="1" thickBot="1">
      <c r="C48" s="796" t="s">
        <v>46</v>
      </c>
      <c r="D48" s="797"/>
      <c r="E48" s="196" t="s">
        <v>1937</v>
      </c>
      <c r="F48" s="196"/>
      <c r="G48" s="196"/>
      <c r="H48" s="196"/>
      <c r="I48" s="453" t="s">
        <v>46</v>
      </c>
    </row>
    <row r="49" spans="3:9" ht="36" customHeight="1">
      <c r="E49" s="190" t="s">
        <v>278</v>
      </c>
      <c r="F49" s="190"/>
      <c r="G49" s="190"/>
      <c r="H49" s="190"/>
      <c r="I49" s="438" t="s">
        <v>1185</v>
      </c>
    </row>
    <row r="50" spans="3:9" ht="36" customHeight="1">
      <c r="E50" s="190"/>
      <c r="F50" s="190"/>
      <c r="G50" s="190"/>
      <c r="H50" s="190"/>
      <c r="I50" s="505"/>
    </row>
    <row r="51" spans="3:9" ht="36" customHeight="1">
      <c r="E51" s="190"/>
      <c r="F51" s="190"/>
      <c r="G51" s="190"/>
      <c r="H51" s="190"/>
      <c r="I51" s="190"/>
    </row>
    <row r="52" spans="3:9" ht="36" customHeight="1" thickBot="1">
      <c r="E52" s="195"/>
      <c r="F52" s="195"/>
      <c r="G52" s="195"/>
      <c r="H52" s="195"/>
      <c r="I52" s="457"/>
    </row>
    <row r="53" spans="3:9" ht="36" customHeight="1" thickBot="1">
      <c r="C53" s="796" t="s">
        <v>47</v>
      </c>
      <c r="D53" s="797"/>
      <c r="E53" s="196" t="s">
        <v>1938</v>
      </c>
      <c r="F53" s="196"/>
      <c r="G53" s="196"/>
      <c r="H53" s="238" t="s">
        <v>506</v>
      </c>
      <c r="I53" s="453" t="s">
        <v>47</v>
      </c>
    </row>
    <row r="54" spans="3:9" ht="36" customHeight="1">
      <c r="E54" s="190" t="s">
        <v>1939</v>
      </c>
      <c r="F54" s="190"/>
      <c r="G54" s="190"/>
      <c r="H54" s="241" t="s">
        <v>507</v>
      </c>
      <c r="I54" s="438" t="s">
        <v>1247</v>
      </c>
    </row>
    <row r="55" spans="3:9" ht="36" customHeight="1">
      <c r="E55" s="190"/>
      <c r="F55" s="190"/>
      <c r="G55" s="190"/>
      <c r="H55" s="190"/>
      <c r="I55" s="437" t="s">
        <v>1248</v>
      </c>
    </row>
    <row r="56" spans="3:9" ht="36" customHeight="1">
      <c r="E56" s="190"/>
      <c r="F56" s="190"/>
      <c r="G56" s="190"/>
      <c r="H56" s="190"/>
      <c r="I56" s="437" t="s">
        <v>1198</v>
      </c>
    </row>
    <row r="57" spans="3:9" ht="36" customHeight="1" thickBot="1">
      <c r="E57" s="195"/>
      <c r="F57" s="195"/>
      <c r="G57" s="195"/>
      <c r="H57" s="195"/>
      <c r="I57" s="195"/>
    </row>
  </sheetData>
  <sheetProtection algorithmName="SHA-512" hashValue="bJqAXdAXUr2mtsefxbjghoeOG+xFxg1OjgasNrTpwcO+XqOoMI7HLpTk6icaAWWG8PPqVnqDpqdpcq1k7YCVuA==" saltValue="rbBH3EwHkgfHIdZL/SJaJQ==" spinCount="100000" sheet="1"/>
  <customSheetViews>
    <customSheetView guid="{15F8A144-BC19-4B70-B468-75C2D0F16780}" scale="82">
      <pageMargins left="0.7" right="0.7" top="0.75" bottom="0.75" header="0.3" footer="0.3"/>
    </customSheetView>
  </customSheetViews>
  <mergeCells count="12">
    <mergeCell ref="C53:D53"/>
    <mergeCell ref="B1:E1"/>
    <mergeCell ref="C3:D3"/>
    <mergeCell ref="C8:D8"/>
    <mergeCell ref="C13:D13"/>
    <mergeCell ref="C18:D18"/>
    <mergeCell ref="C23:D23"/>
    <mergeCell ref="C28:D28"/>
    <mergeCell ref="C33:D33"/>
    <mergeCell ref="C38:D38"/>
    <mergeCell ref="C43:D43"/>
    <mergeCell ref="C48:D48"/>
  </mergeCells>
  <hyperlinks>
    <hyperlink ref="G38" r:id="rId1" display="AME Webinar: Value Stream Mapping for Office and Service " xr:uid="{EEEC07B8-9203-4FF9-A466-99911B834D9A}"/>
    <hyperlink ref="G18" r:id="rId2" xr:uid="{670B97F1-E2C7-4DCB-9E70-CFDED2E2DFC8}"/>
    <hyperlink ref="G39" r:id="rId3" xr:uid="{52E2527A-4179-4335-827E-8F91ED45C029}"/>
    <hyperlink ref="I4" r:id="rId4" xr:uid="{18FBF915-321B-4097-B8B6-E4C5FDB70C3C}"/>
    <hyperlink ref="I5" r:id="rId5" xr:uid="{21574C93-052A-4105-9EC0-387D87F4F9D4}"/>
    <hyperlink ref="I6" r:id="rId6" xr:uid="{3F57FD22-7235-46B6-825D-7BD8AFF17011}"/>
    <hyperlink ref="I34" r:id="rId7" xr:uid="{4978F236-BE75-41C5-AA53-778EF7A9CFEA}"/>
    <hyperlink ref="I9" r:id="rId8" xr:uid="{46F40630-A7E2-47AC-8BFE-F5953CCC8265}"/>
    <hyperlink ref="I10" r:id="rId9" xr:uid="{C362FCE2-5B9D-4217-82DC-92EE1B1CF41E}"/>
    <hyperlink ref="I21" r:id="rId10" xr:uid="{193E3149-641B-4763-894A-D761F11E3D39}"/>
    <hyperlink ref="I49" r:id="rId11" xr:uid="{BDBE2C6E-4A88-4869-B2F9-F253E4EA7925}"/>
    <hyperlink ref="I14" r:id="rId12" xr:uid="{9145C71B-7740-4E04-8074-B567FD7C40A4}"/>
    <hyperlink ref="I7" r:id="rId13" xr:uid="{5C1C47F0-7D8F-42CB-894F-BB53ADBF7348}"/>
    <hyperlink ref="I11" r:id="rId14" xr:uid="{B8694DF1-0283-4083-85F1-2A276F11E823}"/>
    <hyperlink ref="I19" r:id="rId15" xr:uid="{BC89E029-EA8F-4C08-9F3F-52F52289BD0F}"/>
    <hyperlink ref="I15" r:id="rId16" xr:uid="{FA138DA9-3988-4923-947D-60CABBC3B8CA}"/>
    <hyperlink ref="I29" r:id="rId17" xr:uid="{2C4E3822-1E38-4643-A33D-4B2515C27283}"/>
    <hyperlink ref="I30" r:id="rId18" xr:uid="{65DC150E-4879-4282-86BB-8446EF9D94FF}"/>
    <hyperlink ref="I31" r:id="rId19" xr:uid="{94D04FCD-0868-4254-BFB4-B4400AD7D63F}"/>
    <hyperlink ref="I39" r:id="rId20" xr:uid="{523D983C-1A9F-46D6-A60E-BAB0A6AB578F}"/>
    <hyperlink ref="I40" r:id="rId21" xr:uid="{0497371B-B8FB-427C-8DAA-A130DB787B60}"/>
    <hyperlink ref="I46" r:id="rId22" xr:uid="{54C3EE74-1227-48BF-99D5-1003A98B04D2}"/>
    <hyperlink ref="I44" r:id="rId23" display="https://www.ame.org/files/target/articles04-20-2-5S_Systems.pdf" xr:uid="{C7E89C2F-8553-46A2-80CD-7D7632B78C17}"/>
    <hyperlink ref="I45" r:id="rId24" xr:uid="{307F4DF1-DD32-49A9-83C6-B40FA8C8F684}"/>
    <hyperlink ref="I24" r:id="rId25" xr:uid="{CB091BAE-2AA6-49F9-9B42-39A800A406F0}"/>
    <hyperlink ref="I25" r:id="rId26" xr:uid="{57E1557C-BD79-4E0C-9D6A-318FD75FDB73}"/>
    <hyperlink ref="I22" r:id="rId27" xr:uid="{29B353E2-CDD0-46EF-83FE-335302DF03A5}"/>
    <hyperlink ref="I54" r:id="rId28" xr:uid="{A23CC04F-2D4A-46D4-9C3C-B107F1C20462}"/>
    <hyperlink ref="I55" r:id="rId29" xr:uid="{D031D8FD-761B-4F44-8FB3-BE4283708F51}"/>
    <hyperlink ref="I56" r:id="rId30" xr:uid="{2C86799A-756F-48CF-A6FA-CEA9ACE5BC90}"/>
  </hyperlinks>
  <pageMargins left="0.7" right="0.7" top="0.75" bottom="0.75" header="0.3" footer="0.3"/>
  <drawing r:id="rId3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90E89-3C96-41FB-A1F0-859C4D0A75D3}">
  <sheetPr codeName="Sheet24">
    <tabColor theme="2"/>
  </sheetPr>
  <dimension ref="A1:J37"/>
  <sheetViews>
    <sheetView workbookViewId="0">
      <selection activeCell="B1" sqref="B1:E1"/>
    </sheetView>
  </sheetViews>
  <sheetFormatPr baseColWidth="10" defaultColWidth="9.1640625" defaultRowHeight="15"/>
  <cols>
    <col min="1" max="1" width="9.1640625" style="173"/>
    <col min="2" max="2" width="3" style="173" customWidth="1"/>
    <col min="3" max="4" width="9.1640625" style="182"/>
    <col min="5" max="5" width="42.33203125" style="173" bestFit="1" customWidth="1"/>
    <col min="6" max="6" width="34.6640625" style="173" bestFit="1" customWidth="1"/>
    <col min="7" max="7" width="35" style="173" customWidth="1"/>
    <col min="8" max="8" width="30.83203125" style="173" customWidth="1"/>
    <col min="9" max="10" width="30.83203125" style="423" customWidth="1"/>
    <col min="11" max="16384" width="9.1640625" style="173"/>
  </cols>
  <sheetData>
    <row r="1" spans="1:10" ht="45.75" customHeight="1" thickBot="1">
      <c r="B1" s="795" t="s">
        <v>77</v>
      </c>
      <c r="C1" s="795"/>
      <c r="D1" s="795"/>
      <c r="E1" s="795"/>
      <c r="F1" s="180"/>
    </row>
    <row r="2" spans="1:10" ht="36" customHeight="1" thickBot="1">
      <c r="A2" s="181" t="s">
        <v>416</v>
      </c>
      <c r="E2" s="183" t="s">
        <v>110</v>
      </c>
      <c r="F2" s="183" t="s">
        <v>110</v>
      </c>
      <c r="G2" s="184" t="s">
        <v>111</v>
      </c>
      <c r="H2" s="185" t="s">
        <v>417</v>
      </c>
      <c r="I2" s="185" t="s">
        <v>1052</v>
      </c>
      <c r="J2" s="210" t="s">
        <v>1064</v>
      </c>
    </row>
    <row r="3" spans="1:10" ht="36" customHeight="1" thickBot="1">
      <c r="C3" s="796" t="s">
        <v>50</v>
      </c>
      <c r="D3" s="797"/>
      <c r="E3" s="196" t="s">
        <v>1946</v>
      </c>
      <c r="F3" s="196" t="s">
        <v>206</v>
      </c>
      <c r="G3" s="248" t="s">
        <v>508</v>
      </c>
      <c r="H3" s="244" t="s">
        <v>509</v>
      </c>
      <c r="I3" s="470" t="s">
        <v>50</v>
      </c>
      <c r="J3" s="432"/>
    </row>
    <row r="4" spans="1:10" ht="36" customHeight="1">
      <c r="E4" s="190" t="s">
        <v>1947</v>
      </c>
      <c r="F4" s="190"/>
      <c r="G4" s="190"/>
      <c r="H4" s="190"/>
      <c r="I4" s="512" t="s">
        <v>1164</v>
      </c>
      <c r="J4" s="433"/>
    </row>
    <row r="5" spans="1:10" ht="36" customHeight="1">
      <c r="E5" s="190" t="s">
        <v>1948</v>
      </c>
      <c r="F5" s="190"/>
      <c r="G5" s="190"/>
      <c r="H5" s="190"/>
      <c r="I5" s="512" t="s">
        <v>1165</v>
      </c>
      <c r="J5" s="433"/>
    </row>
    <row r="6" spans="1:10" ht="36" customHeight="1">
      <c r="E6" s="190" t="s">
        <v>1949</v>
      </c>
      <c r="F6" s="190"/>
      <c r="G6" s="190"/>
      <c r="H6" s="190"/>
      <c r="I6" s="512" t="s">
        <v>1166</v>
      </c>
      <c r="J6" s="428"/>
    </row>
    <row r="7" spans="1:10" ht="36" customHeight="1" thickBot="1">
      <c r="E7" s="195" t="s">
        <v>1950</v>
      </c>
      <c r="F7" s="195"/>
      <c r="G7" s="195"/>
      <c r="H7" s="195"/>
      <c r="I7" s="512" t="s">
        <v>1167</v>
      </c>
      <c r="J7" s="429"/>
    </row>
    <row r="8" spans="1:10" ht="36" customHeight="1" thickBot="1">
      <c r="C8" s="796" t="s">
        <v>51</v>
      </c>
      <c r="D8" s="797"/>
      <c r="E8" s="196" t="s">
        <v>1951</v>
      </c>
      <c r="F8" s="196" t="s">
        <v>1959</v>
      </c>
      <c r="G8" s="404" t="s">
        <v>916</v>
      </c>
      <c r="H8" s="239" t="s">
        <v>510</v>
      </c>
      <c r="I8" s="513" t="s">
        <v>51</v>
      </c>
      <c r="J8" s="434"/>
    </row>
    <row r="9" spans="1:10" ht="36" customHeight="1">
      <c r="E9" s="190" t="s">
        <v>1952</v>
      </c>
      <c r="F9" s="190" t="s">
        <v>1960</v>
      </c>
      <c r="G9" s="190"/>
      <c r="H9" s="190"/>
      <c r="I9" s="512" t="s">
        <v>1168</v>
      </c>
      <c r="J9" s="433"/>
    </row>
    <row r="10" spans="1:10" ht="36" customHeight="1">
      <c r="E10" s="190" t="s">
        <v>1953</v>
      </c>
      <c r="F10" s="190"/>
      <c r="G10" s="190"/>
      <c r="H10" s="190"/>
      <c r="I10" s="512" t="s">
        <v>1169</v>
      </c>
      <c r="J10" s="433"/>
    </row>
    <row r="11" spans="1:10" ht="36" customHeight="1">
      <c r="E11" s="200" t="s">
        <v>1954</v>
      </c>
      <c r="F11" s="190"/>
      <c r="G11" s="190"/>
      <c r="H11" s="190"/>
      <c r="I11" s="504"/>
      <c r="J11" s="428"/>
    </row>
    <row r="12" spans="1:10" ht="36" customHeight="1" thickBot="1">
      <c r="E12" s="195" t="s">
        <v>1949</v>
      </c>
      <c r="F12" s="195"/>
      <c r="G12" s="195"/>
      <c r="H12" s="195"/>
      <c r="I12" s="480"/>
      <c r="J12" s="429"/>
    </row>
    <row r="13" spans="1:10" ht="36" customHeight="1" thickBot="1">
      <c r="C13" s="796" t="s">
        <v>52</v>
      </c>
      <c r="D13" s="797"/>
      <c r="E13" s="196" t="s">
        <v>1955</v>
      </c>
      <c r="F13" s="196" t="s">
        <v>1961</v>
      </c>
      <c r="G13" s="398" t="s">
        <v>921</v>
      </c>
      <c r="H13" s="196"/>
      <c r="I13" s="470" t="s">
        <v>52</v>
      </c>
      <c r="J13" s="433"/>
    </row>
    <row r="14" spans="1:10" ht="36" customHeight="1">
      <c r="E14" s="190" t="s">
        <v>1956</v>
      </c>
      <c r="F14" s="190" t="s">
        <v>1962</v>
      </c>
      <c r="G14" s="190"/>
      <c r="H14" s="190"/>
      <c r="I14" s="510" t="s">
        <v>1170</v>
      </c>
      <c r="J14" s="428"/>
    </row>
    <row r="15" spans="1:10" ht="36" customHeight="1">
      <c r="E15" s="190" t="s">
        <v>1957</v>
      </c>
      <c r="F15" s="190" t="s">
        <v>288</v>
      </c>
      <c r="G15" s="190"/>
      <c r="H15" s="190"/>
      <c r="I15" s="510" t="s">
        <v>1171</v>
      </c>
      <c r="J15" s="428"/>
    </row>
    <row r="16" spans="1:10" ht="36" customHeight="1">
      <c r="E16" s="190" t="s">
        <v>1958</v>
      </c>
      <c r="F16" s="190"/>
      <c r="G16" s="190"/>
      <c r="H16" s="190"/>
      <c r="I16" s="510" t="s">
        <v>1172</v>
      </c>
      <c r="J16" s="428"/>
    </row>
    <row r="17" spans="5:10" ht="36" customHeight="1" thickBot="1">
      <c r="E17" s="195" t="s">
        <v>1947</v>
      </c>
      <c r="F17" s="195"/>
      <c r="G17" s="195"/>
      <c r="H17" s="195"/>
      <c r="I17" s="510" t="s">
        <v>1173</v>
      </c>
      <c r="J17" s="429"/>
    </row>
    <row r="18" spans="5:10" ht="60">
      <c r="I18" s="487" t="s">
        <v>1174</v>
      </c>
      <c r="J18" s="434"/>
    </row>
    <row r="19" spans="5:10" ht="30">
      <c r="I19" s="487" t="s">
        <v>1175</v>
      </c>
      <c r="J19" s="433"/>
    </row>
    <row r="20" spans="5:10" ht="45">
      <c r="I20" s="487" t="s">
        <v>1176</v>
      </c>
      <c r="J20" s="428"/>
    </row>
    <row r="21" spans="5:10" ht="30">
      <c r="I21" s="487" t="s">
        <v>1177</v>
      </c>
      <c r="J21" s="428"/>
    </row>
    <row r="22" spans="5:10" ht="16" thickBot="1">
      <c r="I22" s="511" t="s">
        <v>1178</v>
      </c>
      <c r="J22" s="429"/>
    </row>
    <row r="23" spans="5:10">
      <c r="I23" s="173"/>
      <c r="J23" s="173"/>
    </row>
    <row r="24" spans="5:10">
      <c r="I24" s="173"/>
      <c r="J24" s="173"/>
    </row>
    <row r="25" spans="5:10">
      <c r="I25" s="173"/>
      <c r="J25" s="173"/>
    </row>
    <row r="26" spans="5:10">
      <c r="I26" s="173"/>
      <c r="J26" s="173"/>
    </row>
    <row r="27" spans="5:10">
      <c r="I27" s="173"/>
      <c r="J27" s="173"/>
    </row>
    <row r="28" spans="5:10">
      <c r="I28" s="173"/>
      <c r="J28" s="173"/>
    </row>
    <row r="29" spans="5:10">
      <c r="I29" s="173"/>
      <c r="J29" s="173"/>
    </row>
    <row r="30" spans="5:10">
      <c r="I30" s="173"/>
      <c r="J30" s="173"/>
    </row>
    <row r="31" spans="5:10">
      <c r="I31" s="173"/>
      <c r="J31" s="173"/>
    </row>
    <row r="32" spans="5:10">
      <c r="I32" s="173"/>
      <c r="J32" s="173"/>
    </row>
    <row r="33" spans="9:10">
      <c r="I33" s="173"/>
      <c r="J33" s="173"/>
    </row>
    <row r="34" spans="9:10">
      <c r="I34" s="173"/>
      <c r="J34" s="173"/>
    </row>
    <row r="35" spans="9:10">
      <c r="I35" s="173"/>
      <c r="J35" s="173"/>
    </row>
    <row r="36" spans="9:10">
      <c r="I36" s="173"/>
      <c r="J36" s="173"/>
    </row>
    <row r="37" spans="9:10">
      <c r="I37" s="173"/>
      <c r="J37" s="173"/>
    </row>
  </sheetData>
  <sheetProtection algorithmName="SHA-512" hashValue="3zHq5NUol5vF2RK/vvW3a2J9IpengiXrIgMVj+Iv0AQ26F6c0jZhOFeQOf/snHdm8t/BHuVmXHnDD4ZLS3CgFw==" saltValue="q3kdG4QueCFNuugvLUenFw==" spinCount="100000" sheet="1"/>
  <customSheetViews>
    <customSheetView guid="{15F8A144-BC19-4B70-B468-75C2D0F16780}">
      <selection activeCell="B1" sqref="B1:E1"/>
      <pageMargins left="0.7" right="0.7" top="0.75" bottom="0.75" header="0.3" footer="0.3"/>
    </customSheetView>
  </customSheetViews>
  <mergeCells count="4">
    <mergeCell ref="B1:E1"/>
    <mergeCell ref="C3:D3"/>
    <mergeCell ref="C8:D8"/>
    <mergeCell ref="C13:D13"/>
  </mergeCells>
  <hyperlinks>
    <hyperlink ref="G3" r:id="rId1" display="3P Product Design: Innovating with Lean Tools (Webinar) " xr:uid="{EFBFAD72-7D6C-46DB-A90A-D8568E0E3C1D}"/>
    <hyperlink ref="G8" r:id="rId2" xr:uid="{8FB2CACD-AE8B-4E9D-B52C-B43836B3688D}"/>
    <hyperlink ref="G13" r:id="rId3" xr:uid="{DCB17DF3-7A68-4538-9036-DDE3B9899F5B}"/>
    <hyperlink ref="I4" r:id="rId4" xr:uid="{70B7D767-BBD6-45C3-9A24-A01D1308135A}"/>
    <hyperlink ref="I5" r:id="rId5" xr:uid="{BB4310CD-D9B6-4945-BB76-49F97C7134FD}"/>
    <hyperlink ref="I6" r:id="rId6" xr:uid="{289B640F-FD36-432A-AE88-691996251ECD}"/>
    <hyperlink ref="I7" r:id="rId7" xr:uid="{FE1C3972-6455-45E3-B766-E893D376D447}"/>
    <hyperlink ref="I9" r:id="rId8" xr:uid="{FC2C696B-1E29-4A14-A7DC-6F56C74932EF}"/>
    <hyperlink ref="I10" r:id="rId9" xr:uid="{5B1D2946-E3DB-44D3-B0ED-7EEFE6454546}"/>
    <hyperlink ref="I14" r:id="rId10" xr:uid="{7524769F-C49F-4A62-B108-6BE0D28B5508}"/>
    <hyperlink ref="I15" r:id="rId11" xr:uid="{967B9763-AF3A-4F7D-AC34-87B3472650CF}"/>
    <hyperlink ref="I16" r:id="rId12" xr:uid="{C07FB387-D8B1-4D7B-A720-E0D71DD9C740}"/>
    <hyperlink ref="I17" r:id="rId13" xr:uid="{5C675878-0B11-48B2-B32C-C7FBFFBB86F8}"/>
    <hyperlink ref="I18" r:id="rId14" xr:uid="{A20C3BDF-5551-44DB-8E40-0B2E9722BDDA}"/>
    <hyperlink ref="I19" r:id="rId15" xr:uid="{3C33134C-F857-4515-8A06-A8566E45C761}"/>
    <hyperlink ref="I20" r:id="rId16" xr:uid="{92489358-D147-4444-913A-EB4ECEA281EE}"/>
    <hyperlink ref="I21" r:id="rId17" xr:uid="{72378972-92D8-40E3-BA52-43163F329502}"/>
    <hyperlink ref="I22" r:id="rId18" xr:uid="{6B17B235-AB10-4940-99F2-CC97C36B4C39}"/>
  </hyperlinks>
  <pageMargins left="0.7" right="0.7" top="0.75" bottom="0.75" header="0.3" footer="0.3"/>
  <drawing r:id="rId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D73D6-6028-440D-81A4-BA5D0F718DD8}">
  <dimension ref="B1:C143"/>
  <sheetViews>
    <sheetView zoomScaleNormal="100" workbookViewId="0">
      <selection activeCell="B1" sqref="B1"/>
    </sheetView>
  </sheetViews>
  <sheetFormatPr baseColWidth="10" defaultColWidth="9.1640625" defaultRowHeight="15"/>
  <cols>
    <col min="1" max="1" width="2.1640625" style="1" customWidth="1"/>
    <col min="2" max="2" width="47.5" style="360" customWidth="1"/>
    <col min="3" max="3" width="90.6640625" style="1" customWidth="1"/>
    <col min="4" max="16384" width="9.1640625" style="1"/>
  </cols>
  <sheetData>
    <row r="1" spans="2:3" ht="34.5" customHeight="1" thickBot="1">
      <c r="B1" s="367" t="s">
        <v>727</v>
      </c>
    </row>
    <row r="2" spans="2:3" ht="16" thickBot="1">
      <c r="B2" s="408" t="s">
        <v>980</v>
      </c>
      <c r="C2" s="409" t="s">
        <v>981</v>
      </c>
    </row>
    <row r="3" spans="2:3" ht="16" thickBot="1">
      <c r="B3" s="363" t="s">
        <v>258</v>
      </c>
      <c r="C3" s="17" t="s">
        <v>726</v>
      </c>
    </row>
    <row r="4" spans="2:3" ht="33" thickBot="1">
      <c r="B4" s="364" t="s">
        <v>7</v>
      </c>
      <c r="C4" s="359" t="s">
        <v>760</v>
      </c>
    </row>
    <row r="5" spans="2:3" ht="17" thickBot="1">
      <c r="B5" s="366"/>
      <c r="C5" s="365" t="s">
        <v>720</v>
      </c>
    </row>
    <row r="6" spans="2:3" ht="17" thickBot="1">
      <c r="B6" s="366"/>
      <c r="C6" s="365" t="s">
        <v>765</v>
      </c>
    </row>
    <row r="7" spans="2:3" ht="33" thickBot="1">
      <c r="B7" s="366"/>
      <c r="C7" s="365" t="s">
        <v>764</v>
      </c>
    </row>
    <row r="8" spans="2:3" ht="17" thickBot="1">
      <c r="B8" s="366"/>
      <c r="C8" s="365" t="s">
        <v>762</v>
      </c>
    </row>
    <row r="9" spans="2:3" ht="17" thickBot="1">
      <c r="B9" s="366"/>
      <c r="C9" s="365" t="s">
        <v>763</v>
      </c>
    </row>
    <row r="10" spans="2:3" ht="17" thickBot="1">
      <c r="B10" s="366"/>
      <c r="C10" s="365" t="s">
        <v>761</v>
      </c>
    </row>
    <row r="11" spans="2:3" ht="49" thickBot="1">
      <c r="B11" s="363" t="s">
        <v>929</v>
      </c>
      <c r="C11" s="361" t="s">
        <v>930</v>
      </c>
    </row>
    <row r="12" spans="2:3" ht="16" thickBot="1">
      <c r="B12" s="363" t="s">
        <v>724</v>
      </c>
      <c r="C12" s="17" t="s">
        <v>735</v>
      </c>
    </row>
    <row r="13" spans="2:3" ht="16" thickBot="1">
      <c r="B13" s="363" t="s">
        <v>733</v>
      </c>
      <c r="C13" s="358" t="s">
        <v>734</v>
      </c>
    </row>
    <row r="14" spans="2:3" ht="32">
      <c r="B14" s="364" t="s">
        <v>725</v>
      </c>
      <c r="C14" s="359" t="s">
        <v>766</v>
      </c>
    </row>
    <row r="15" spans="2:3" ht="33" thickBot="1">
      <c r="B15" s="363" t="s">
        <v>732</v>
      </c>
      <c r="C15" s="361" t="s">
        <v>767</v>
      </c>
    </row>
    <row r="16" spans="2:3" ht="33" thickBot="1">
      <c r="B16" s="363" t="s">
        <v>931</v>
      </c>
      <c r="C16" s="361" t="s">
        <v>932</v>
      </c>
    </row>
    <row r="17" spans="2:3" ht="33" thickBot="1">
      <c r="B17" s="363" t="s">
        <v>925</v>
      </c>
      <c r="C17" s="361" t="s">
        <v>926</v>
      </c>
    </row>
    <row r="18" spans="2:3" ht="33" thickBot="1">
      <c r="B18" s="363" t="s">
        <v>768</v>
      </c>
      <c r="C18" s="361" t="s">
        <v>769</v>
      </c>
    </row>
    <row r="19" spans="2:3" ht="32">
      <c r="B19" s="364" t="s">
        <v>481</v>
      </c>
      <c r="C19" s="359" t="s">
        <v>969</v>
      </c>
    </row>
    <row r="20" spans="2:3" ht="48">
      <c r="B20" s="364" t="s">
        <v>728</v>
      </c>
      <c r="C20" s="359" t="s">
        <v>839</v>
      </c>
    </row>
    <row r="21" spans="2:3" ht="49" thickBot="1">
      <c r="B21" s="363" t="s">
        <v>729</v>
      </c>
      <c r="C21" s="361" t="s">
        <v>770</v>
      </c>
    </row>
    <row r="22" spans="2:3" ht="32">
      <c r="B22" s="364" t="s">
        <v>730</v>
      </c>
      <c r="C22" s="359" t="s">
        <v>771</v>
      </c>
    </row>
    <row r="23" spans="2:3" ht="33" thickBot="1">
      <c r="B23" s="363" t="s">
        <v>731</v>
      </c>
      <c r="C23" s="361" t="s">
        <v>772</v>
      </c>
    </row>
    <row r="24" spans="2:3" ht="17" thickBot="1">
      <c r="B24" s="363" t="s">
        <v>773</v>
      </c>
      <c r="C24" s="361" t="s">
        <v>840</v>
      </c>
    </row>
    <row r="25" spans="2:3" ht="33" thickBot="1">
      <c r="B25" s="363" t="s">
        <v>774</v>
      </c>
      <c r="C25" s="361" t="s">
        <v>841</v>
      </c>
    </row>
    <row r="26" spans="2:3" ht="33" thickBot="1">
      <c r="B26" s="363" t="s">
        <v>933</v>
      </c>
      <c r="C26" s="361" t="s">
        <v>934</v>
      </c>
    </row>
    <row r="27" spans="2:3" ht="33" thickBot="1">
      <c r="B27" s="363" t="s">
        <v>692</v>
      </c>
      <c r="C27" s="361" t="s">
        <v>842</v>
      </c>
    </row>
    <row r="28" spans="2:3" ht="36" customHeight="1" thickBot="1">
      <c r="B28" s="363" t="s">
        <v>776</v>
      </c>
      <c r="C28" s="362" t="s">
        <v>843</v>
      </c>
    </row>
    <row r="29" spans="2:3" ht="33" thickBot="1">
      <c r="B29" s="363" t="s">
        <v>777</v>
      </c>
      <c r="C29" s="361" t="s">
        <v>844</v>
      </c>
    </row>
    <row r="30" spans="2:3" ht="33" thickBot="1">
      <c r="B30" s="363" t="s">
        <v>775</v>
      </c>
      <c r="C30" s="361" t="s">
        <v>861</v>
      </c>
    </row>
    <row r="31" spans="2:3" ht="17" thickBot="1">
      <c r="B31" s="363" t="s">
        <v>927</v>
      </c>
      <c r="C31" s="361" t="s">
        <v>928</v>
      </c>
    </row>
    <row r="32" spans="2:3" ht="33" thickBot="1">
      <c r="B32" s="363" t="s">
        <v>778</v>
      </c>
      <c r="C32" s="361" t="s">
        <v>860</v>
      </c>
    </row>
    <row r="33" spans="2:3" ht="16" thickBot="1">
      <c r="B33" s="363" t="s">
        <v>779</v>
      </c>
      <c r="C33" s="17" t="s">
        <v>846</v>
      </c>
    </row>
    <row r="34" spans="2:3" ht="17" thickBot="1">
      <c r="B34" s="363" t="s">
        <v>780</v>
      </c>
      <c r="C34" s="361" t="s">
        <v>845</v>
      </c>
    </row>
    <row r="35" spans="2:3" ht="17" thickBot="1">
      <c r="B35" s="363" t="s">
        <v>781</v>
      </c>
      <c r="C35" s="361" t="s">
        <v>847</v>
      </c>
    </row>
    <row r="36" spans="2:3" ht="49" thickBot="1">
      <c r="B36" s="363" t="s">
        <v>11</v>
      </c>
      <c r="C36" s="361" t="s">
        <v>935</v>
      </c>
    </row>
    <row r="37" spans="2:3" ht="33" thickBot="1">
      <c r="B37" s="363" t="s">
        <v>936</v>
      </c>
      <c r="C37" s="361" t="s">
        <v>937</v>
      </c>
    </row>
    <row r="38" spans="2:3" ht="33" thickBot="1">
      <c r="B38" s="363" t="s">
        <v>782</v>
      </c>
      <c r="C38" s="361" t="s">
        <v>848</v>
      </c>
    </row>
    <row r="39" spans="2:3" ht="49" thickBot="1">
      <c r="B39" s="363" t="s">
        <v>783</v>
      </c>
      <c r="C39" s="361" t="s">
        <v>849</v>
      </c>
    </row>
    <row r="40" spans="2:3" ht="33" thickBot="1">
      <c r="B40" s="363" t="s">
        <v>715</v>
      </c>
      <c r="C40" s="361" t="s">
        <v>850</v>
      </c>
    </row>
    <row r="41" spans="2:3" ht="33" thickBot="1">
      <c r="B41" s="363" t="s">
        <v>851</v>
      </c>
      <c r="C41" s="361" t="s">
        <v>852</v>
      </c>
    </row>
    <row r="42" spans="2:3" ht="33" thickBot="1">
      <c r="B42" s="363" t="s">
        <v>347</v>
      </c>
      <c r="C42" s="361" t="s">
        <v>853</v>
      </c>
    </row>
    <row r="43" spans="2:3" ht="33" thickBot="1">
      <c r="B43" s="363" t="s">
        <v>784</v>
      </c>
      <c r="C43" s="361" t="s">
        <v>854</v>
      </c>
    </row>
    <row r="44" spans="2:3" ht="33" thickBot="1">
      <c r="B44" s="363" t="s">
        <v>785</v>
      </c>
      <c r="C44" s="361" t="s">
        <v>855</v>
      </c>
    </row>
    <row r="45" spans="2:3" ht="49" thickBot="1">
      <c r="B45" s="363" t="s">
        <v>786</v>
      </c>
      <c r="C45" s="362" t="s">
        <v>856</v>
      </c>
    </row>
    <row r="46" spans="2:3" ht="17" thickBot="1">
      <c r="B46" s="363" t="s">
        <v>787</v>
      </c>
      <c r="C46" s="361" t="s">
        <v>859</v>
      </c>
    </row>
    <row r="47" spans="2:3" ht="33" thickBot="1">
      <c r="B47" s="363" t="s">
        <v>788</v>
      </c>
      <c r="C47" s="361" t="s">
        <v>858</v>
      </c>
    </row>
    <row r="48" spans="2:3" ht="17" thickBot="1">
      <c r="B48" s="363" t="s">
        <v>789</v>
      </c>
      <c r="C48" s="361" t="s">
        <v>857</v>
      </c>
    </row>
    <row r="49" spans="2:3" ht="33" thickBot="1">
      <c r="B49" s="363" t="s">
        <v>790</v>
      </c>
      <c r="C49" s="361" t="s">
        <v>862</v>
      </c>
    </row>
    <row r="50" spans="2:3" ht="33" thickBot="1">
      <c r="B50" s="363" t="s">
        <v>791</v>
      </c>
      <c r="C50" s="361" t="s">
        <v>863</v>
      </c>
    </row>
    <row r="51" spans="2:3" ht="33" thickBot="1">
      <c r="B51" s="363" t="s">
        <v>792</v>
      </c>
      <c r="C51" s="361" t="s">
        <v>864</v>
      </c>
    </row>
    <row r="52" spans="2:3" ht="16" thickBot="1">
      <c r="B52" s="363" t="s">
        <v>793</v>
      </c>
      <c r="C52" s="17" t="s">
        <v>865</v>
      </c>
    </row>
    <row r="53" spans="2:3" ht="16" thickBot="1">
      <c r="B53" s="363" t="s">
        <v>794</v>
      </c>
      <c r="C53" s="17" t="s">
        <v>866</v>
      </c>
    </row>
    <row r="54" spans="2:3" ht="33" thickBot="1">
      <c r="B54" s="363" t="s">
        <v>795</v>
      </c>
      <c r="C54" s="361" t="s">
        <v>867</v>
      </c>
    </row>
    <row r="55" spans="2:3" ht="16" thickBot="1">
      <c r="B55" s="363" t="s">
        <v>797</v>
      </c>
      <c r="C55" s="17" t="s">
        <v>868</v>
      </c>
    </row>
    <row r="56" spans="2:3" ht="81" thickBot="1">
      <c r="B56" s="363" t="s">
        <v>796</v>
      </c>
      <c r="C56" s="361" t="s">
        <v>869</v>
      </c>
    </row>
    <row r="57" spans="2:3" ht="97" thickBot="1">
      <c r="B57" s="363" t="s">
        <v>938</v>
      </c>
      <c r="C57" s="361" t="s">
        <v>939</v>
      </c>
    </row>
    <row r="58" spans="2:3" ht="16" thickBot="1">
      <c r="B58" s="363" t="s">
        <v>798</v>
      </c>
      <c r="C58" s="17" t="s">
        <v>1312</v>
      </c>
    </row>
    <row r="59" spans="2:3" ht="33" thickBot="1">
      <c r="B59" s="363" t="s">
        <v>799</v>
      </c>
      <c r="C59" s="361" t="s">
        <v>870</v>
      </c>
    </row>
    <row r="60" spans="2:3" ht="49" thickBot="1">
      <c r="B60" s="363" t="s">
        <v>629</v>
      </c>
      <c r="C60" s="361" t="s">
        <v>871</v>
      </c>
    </row>
    <row r="61" spans="2:3" ht="49" thickBot="1">
      <c r="B61" s="363" t="s">
        <v>940</v>
      </c>
      <c r="C61" s="361" t="s">
        <v>941</v>
      </c>
    </row>
    <row r="62" spans="2:3" ht="33" thickBot="1">
      <c r="B62" s="363" t="s">
        <v>800</v>
      </c>
      <c r="C62" s="361" t="s">
        <v>872</v>
      </c>
    </row>
    <row r="63" spans="2:3" ht="65" thickBot="1">
      <c r="B63" s="363" t="s">
        <v>801</v>
      </c>
      <c r="C63" s="361" t="s">
        <v>875</v>
      </c>
    </row>
    <row r="64" spans="2:3" ht="17" thickBot="1">
      <c r="B64" s="363" t="s">
        <v>802</v>
      </c>
      <c r="C64" s="361" t="s">
        <v>876</v>
      </c>
    </row>
    <row r="65" spans="2:3" ht="65" thickBot="1">
      <c r="B65" s="363" t="s">
        <v>803</v>
      </c>
      <c r="C65" s="361" t="s">
        <v>877</v>
      </c>
    </row>
    <row r="66" spans="2:3" ht="49" thickBot="1">
      <c r="B66" s="363" t="s">
        <v>942</v>
      </c>
      <c r="C66" s="361" t="s">
        <v>943</v>
      </c>
    </row>
    <row r="67" spans="2:3" ht="17" thickBot="1">
      <c r="B67" s="363" t="s">
        <v>944</v>
      </c>
      <c r="C67" s="361" t="s">
        <v>945</v>
      </c>
    </row>
    <row r="68" spans="2:3" ht="33" thickBot="1">
      <c r="B68" s="363" t="s">
        <v>275</v>
      </c>
      <c r="C68" s="361" t="s">
        <v>878</v>
      </c>
    </row>
    <row r="69" spans="2:3" ht="49" thickBot="1">
      <c r="B69" s="363" t="s">
        <v>6</v>
      </c>
      <c r="C69" s="361" t="s">
        <v>970</v>
      </c>
    </row>
    <row r="70" spans="2:3" ht="33" thickBot="1">
      <c r="B70" s="363" t="s">
        <v>197</v>
      </c>
      <c r="C70" s="361" t="s">
        <v>879</v>
      </c>
    </row>
    <row r="71" spans="2:3" ht="33" thickBot="1">
      <c r="B71" s="363" t="s">
        <v>804</v>
      </c>
      <c r="C71" s="361" t="s">
        <v>906</v>
      </c>
    </row>
    <row r="72" spans="2:3" ht="33" thickBot="1">
      <c r="B72" s="363" t="s">
        <v>434</v>
      </c>
      <c r="C72" s="361" t="s">
        <v>903</v>
      </c>
    </row>
    <row r="73" spans="2:3" ht="16" thickBot="1">
      <c r="B73" s="363" t="s">
        <v>222</v>
      </c>
      <c r="C73" s="17" t="s">
        <v>971</v>
      </c>
    </row>
    <row r="74" spans="2:3" ht="17" thickBot="1">
      <c r="B74" s="363" t="s">
        <v>805</v>
      </c>
      <c r="C74" s="361" t="s">
        <v>901</v>
      </c>
    </row>
    <row r="75" spans="2:3" ht="33" thickBot="1">
      <c r="B75" s="363" t="s">
        <v>64</v>
      </c>
      <c r="C75" s="361" t="s">
        <v>902</v>
      </c>
    </row>
    <row r="76" spans="2:3" ht="49" thickBot="1">
      <c r="B76" s="363" t="s">
        <v>806</v>
      </c>
      <c r="C76" s="361" t="s">
        <v>900</v>
      </c>
    </row>
    <row r="77" spans="2:3" ht="33" thickBot="1">
      <c r="B77" s="363" t="s">
        <v>946</v>
      </c>
      <c r="C77" s="361" t="s">
        <v>947</v>
      </c>
    </row>
    <row r="78" spans="2:3" ht="17" thickBot="1">
      <c r="B78" s="363" t="s">
        <v>807</v>
      </c>
      <c r="C78" s="361" t="s">
        <v>899</v>
      </c>
    </row>
    <row r="79" spans="2:3" ht="33" thickBot="1">
      <c r="B79" s="363" t="s">
        <v>948</v>
      </c>
      <c r="C79" s="361" t="s">
        <v>949</v>
      </c>
    </row>
    <row r="80" spans="2:3" ht="17" thickBot="1">
      <c r="B80" s="363" t="s">
        <v>808</v>
      </c>
      <c r="C80" s="361" t="s">
        <v>898</v>
      </c>
    </row>
    <row r="81" spans="2:3" ht="16" thickBot="1">
      <c r="B81" s="363" t="s">
        <v>809</v>
      </c>
      <c r="C81" s="17" t="s">
        <v>897</v>
      </c>
    </row>
    <row r="82" spans="2:3" ht="33" thickBot="1">
      <c r="B82" s="363" t="s">
        <v>810</v>
      </c>
      <c r="C82" s="361" t="s">
        <v>896</v>
      </c>
    </row>
    <row r="83" spans="2:3" ht="33" thickBot="1">
      <c r="B83" s="363" t="s">
        <v>811</v>
      </c>
      <c r="C83" s="361" t="s">
        <v>895</v>
      </c>
    </row>
    <row r="84" spans="2:3" ht="16" thickBot="1">
      <c r="B84" s="363" t="s">
        <v>812</v>
      </c>
      <c r="C84" s="17" t="s">
        <v>894</v>
      </c>
    </row>
    <row r="85" spans="2:3" ht="33" thickBot="1">
      <c r="B85" s="363" t="s">
        <v>813</v>
      </c>
      <c r="C85" s="361" t="s">
        <v>893</v>
      </c>
    </row>
    <row r="86" spans="2:3" ht="16" thickBot="1">
      <c r="B86" s="363" t="s">
        <v>814</v>
      </c>
      <c r="C86" s="17" t="s">
        <v>891</v>
      </c>
    </row>
    <row r="87" spans="2:3" ht="16" thickBot="1">
      <c r="B87" s="363" t="s">
        <v>815</v>
      </c>
      <c r="C87" s="17" t="s">
        <v>892</v>
      </c>
    </row>
    <row r="88" spans="2:3" ht="33" thickBot="1">
      <c r="B88" s="363" t="s">
        <v>950</v>
      </c>
      <c r="C88" s="361" t="s">
        <v>951</v>
      </c>
    </row>
    <row r="89" spans="2:3" ht="33" thickBot="1">
      <c r="B89" s="363" t="s">
        <v>816</v>
      </c>
      <c r="C89" s="361" t="s">
        <v>890</v>
      </c>
    </row>
    <row r="90" spans="2:3" ht="33" thickBot="1">
      <c r="B90" s="363" t="s">
        <v>972</v>
      </c>
      <c r="C90" s="361" t="s">
        <v>973</v>
      </c>
    </row>
    <row r="91" spans="2:3" ht="50.25" customHeight="1" thickBot="1">
      <c r="B91" s="363" t="s">
        <v>719</v>
      </c>
      <c r="C91" s="362" t="s">
        <v>889</v>
      </c>
    </row>
    <row r="92" spans="2:3" ht="24" customHeight="1" thickBot="1">
      <c r="B92" s="363" t="s">
        <v>952</v>
      </c>
      <c r="C92" s="362" t="s">
        <v>953</v>
      </c>
    </row>
    <row r="93" spans="2:3" ht="33" thickBot="1">
      <c r="B93" s="363" t="s">
        <v>817</v>
      </c>
      <c r="C93" s="361" t="s">
        <v>888</v>
      </c>
    </row>
    <row r="94" spans="2:3" ht="33" thickBot="1">
      <c r="B94" s="363" t="s">
        <v>818</v>
      </c>
      <c r="C94" s="361" t="s">
        <v>887</v>
      </c>
    </row>
    <row r="95" spans="2:3" ht="65" thickBot="1">
      <c r="B95" s="363" t="s">
        <v>708</v>
      </c>
      <c r="C95" s="361" t="s">
        <v>886</v>
      </c>
    </row>
    <row r="96" spans="2:3" ht="49" thickBot="1">
      <c r="B96" s="363" t="s">
        <v>954</v>
      </c>
      <c r="C96" s="361" t="s">
        <v>955</v>
      </c>
    </row>
    <row r="97" spans="2:3" ht="17" thickBot="1">
      <c r="B97" s="363" t="s">
        <v>819</v>
      </c>
      <c r="C97" s="361" t="s">
        <v>885</v>
      </c>
    </row>
    <row r="98" spans="2:3" ht="16" thickBot="1">
      <c r="B98" s="363" t="s">
        <v>820</v>
      </c>
      <c r="C98" s="17" t="s">
        <v>721</v>
      </c>
    </row>
    <row r="99" spans="2:3" ht="33" thickBot="1">
      <c r="B99" s="363" t="s">
        <v>821</v>
      </c>
      <c r="C99" s="361" t="s">
        <v>884</v>
      </c>
    </row>
    <row r="100" spans="2:3" ht="81" thickBot="1">
      <c r="B100" s="363" t="s">
        <v>822</v>
      </c>
      <c r="C100" s="361" t="s">
        <v>883</v>
      </c>
    </row>
    <row r="101" spans="2:3" ht="65" thickBot="1">
      <c r="B101" s="363" t="s">
        <v>19</v>
      </c>
      <c r="C101" s="361" t="s">
        <v>956</v>
      </c>
    </row>
    <row r="102" spans="2:3" ht="49" thickBot="1">
      <c r="B102" s="363" t="s">
        <v>10</v>
      </c>
      <c r="C102" s="361" t="s">
        <v>880</v>
      </c>
    </row>
    <row r="103" spans="2:3" ht="33.75" customHeight="1" thickBot="1">
      <c r="B103" s="363" t="s">
        <v>823</v>
      </c>
      <c r="C103" s="362" t="s">
        <v>881</v>
      </c>
    </row>
    <row r="104" spans="2:3" ht="33" thickBot="1">
      <c r="B104" s="363" t="s">
        <v>824</v>
      </c>
      <c r="C104" s="361" t="s">
        <v>882</v>
      </c>
    </row>
    <row r="105" spans="2:3" ht="34.5" customHeight="1" thickBot="1">
      <c r="B105" s="363" t="s">
        <v>630</v>
      </c>
      <c r="C105" s="362" t="s">
        <v>874</v>
      </c>
    </row>
    <row r="106" spans="2:3" ht="33" thickBot="1">
      <c r="B106" s="363" t="s">
        <v>825</v>
      </c>
      <c r="C106" s="361" t="s">
        <v>873</v>
      </c>
    </row>
    <row r="107" spans="2:3" ht="49" thickBot="1">
      <c r="B107" s="363" t="s">
        <v>826</v>
      </c>
      <c r="C107" s="361" t="s">
        <v>835</v>
      </c>
    </row>
    <row r="108" spans="2:3" ht="17" thickBot="1">
      <c r="B108" s="363" t="s">
        <v>827</v>
      </c>
      <c r="C108" s="361" t="s">
        <v>836</v>
      </c>
    </row>
    <row r="109" spans="2:3" ht="33" thickBot="1">
      <c r="B109" s="363" t="s">
        <v>957</v>
      </c>
      <c r="C109" s="361" t="s">
        <v>958</v>
      </c>
    </row>
    <row r="110" spans="2:3" ht="33" thickBot="1">
      <c r="B110" s="363" t="s">
        <v>828</v>
      </c>
      <c r="C110" s="361" t="s">
        <v>837</v>
      </c>
    </row>
    <row r="111" spans="2:3" ht="49" thickBot="1">
      <c r="B111" s="363" t="s">
        <v>974</v>
      </c>
      <c r="C111" s="361" t="s">
        <v>975</v>
      </c>
    </row>
    <row r="112" spans="2:3" ht="81" thickBot="1">
      <c r="B112" s="363" t="s">
        <v>959</v>
      </c>
      <c r="C112" s="361" t="s">
        <v>960</v>
      </c>
    </row>
    <row r="113" spans="2:3" ht="97" thickBot="1">
      <c r="B113" s="363" t="s">
        <v>961</v>
      </c>
      <c r="C113" s="361" t="s">
        <v>962</v>
      </c>
    </row>
    <row r="114" spans="2:3" ht="49" thickBot="1">
      <c r="B114" s="363" t="s">
        <v>829</v>
      </c>
      <c r="C114" s="361" t="s">
        <v>838</v>
      </c>
    </row>
    <row r="115" spans="2:3" ht="49" thickBot="1">
      <c r="B115" s="363" t="s">
        <v>201</v>
      </c>
      <c r="C115" s="361" t="s">
        <v>963</v>
      </c>
    </row>
    <row r="116" spans="2:3" ht="17" thickBot="1">
      <c r="B116" s="363" t="s">
        <v>976</v>
      </c>
      <c r="C116" s="361" t="s">
        <v>1313</v>
      </c>
    </row>
    <row r="117" spans="2:3" ht="65" thickBot="1">
      <c r="B117" s="363" t="s">
        <v>830</v>
      </c>
      <c r="C117" s="362" t="s">
        <v>1314</v>
      </c>
    </row>
    <row r="118" spans="2:3" ht="80">
      <c r="B118" s="364" t="s">
        <v>9</v>
      </c>
      <c r="C118" s="359" t="s">
        <v>904</v>
      </c>
    </row>
    <row r="119" spans="2:3">
      <c r="B119" s="368"/>
      <c r="C119" s="8" t="s">
        <v>722</v>
      </c>
    </row>
    <row r="120" spans="2:3">
      <c r="B120" s="368"/>
      <c r="C120" s="8" t="s">
        <v>723</v>
      </c>
    </row>
    <row r="121" spans="2:3" ht="16" thickBot="1">
      <c r="B121" s="369"/>
      <c r="C121" s="357" t="s">
        <v>905</v>
      </c>
    </row>
    <row r="122" spans="2:3" ht="33" thickBot="1">
      <c r="B122" s="363" t="s">
        <v>831</v>
      </c>
      <c r="C122" s="361" t="s">
        <v>833</v>
      </c>
    </row>
    <row r="123" spans="2:3" ht="33" thickBot="1">
      <c r="B123" s="363" t="s">
        <v>832</v>
      </c>
      <c r="C123" s="361" t="s">
        <v>834</v>
      </c>
    </row>
    <row r="124" spans="2:3" ht="33" thickBot="1">
      <c r="B124" s="363" t="s">
        <v>758</v>
      </c>
      <c r="C124" s="361" t="s">
        <v>1315</v>
      </c>
    </row>
    <row r="125" spans="2:3" ht="33" thickBot="1">
      <c r="B125" s="363" t="s">
        <v>1</v>
      </c>
      <c r="C125" s="361" t="s">
        <v>759</v>
      </c>
    </row>
    <row r="126" spans="2:3" ht="65" thickBot="1">
      <c r="B126" s="363" t="s">
        <v>757</v>
      </c>
      <c r="C126" s="362" t="s">
        <v>1316</v>
      </c>
    </row>
    <row r="127" spans="2:3" ht="49" thickBot="1">
      <c r="B127" s="363" t="s">
        <v>226</v>
      </c>
      <c r="C127" s="361" t="s">
        <v>756</v>
      </c>
    </row>
    <row r="128" spans="2:3" ht="33" thickBot="1">
      <c r="B128" s="363" t="s">
        <v>754</v>
      </c>
      <c r="C128" s="361" t="s">
        <v>755</v>
      </c>
    </row>
    <row r="129" spans="2:3" ht="65" thickBot="1">
      <c r="B129" s="363" t="s">
        <v>977</v>
      </c>
      <c r="C129" s="361" t="s">
        <v>753</v>
      </c>
    </row>
    <row r="130" spans="2:3" ht="33" thickBot="1">
      <c r="B130" s="363" t="s">
        <v>978</v>
      </c>
      <c r="C130" s="361" t="s">
        <v>979</v>
      </c>
    </row>
    <row r="131" spans="2:3" ht="33" thickBot="1">
      <c r="B131" s="363" t="s">
        <v>752</v>
      </c>
      <c r="C131" s="361" t="s">
        <v>907</v>
      </c>
    </row>
    <row r="132" spans="2:3" ht="33" thickBot="1">
      <c r="B132" s="363" t="s">
        <v>751</v>
      </c>
      <c r="C132" s="361" t="s">
        <v>908</v>
      </c>
    </row>
    <row r="133" spans="2:3" ht="65" thickBot="1">
      <c r="B133" s="363" t="s">
        <v>749</v>
      </c>
      <c r="C133" s="361" t="s">
        <v>750</v>
      </c>
    </row>
    <row r="134" spans="2:3" ht="36" customHeight="1" thickBot="1">
      <c r="B134" s="363" t="s">
        <v>628</v>
      </c>
      <c r="C134" s="361" t="s">
        <v>964</v>
      </c>
    </row>
    <row r="135" spans="2:3" ht="33" thickBot="1">
      <c r="B135" s="363" t="s">
        <v>747</v>
      </c>
      <c r="C135" s="361" t="s">
        <v>748</v>
      </c>
    </row>
    <row r="136" spans="2:3" ht="33" thickBot="1">
      <c r="B136" s="363" t="s">
        <v>745</v>
      </c>
      <c r="C136" s="361" t="s">
        <v>746</v>
      </c>
    </row>
    <row r="137" spans="2:3" ht="33" thickBot="1">
      <c r="B137" s="363" t="s">
        <v>8</v>
      </c>
      <c r="C137" s="361" t="s">
        <v>744</v>
      </c>
    </row>
    <row r="138" spans="2:3" ht="33" thickBot="1">
      <c r="B138" s="363" t="s">
        <v>742</v>
      </c>
      <c r="C138" s="361" t="s">
        <v>743</v>
      </c>
    </row>
    <row r="139" spans="2:3" ht="16" thickBot="1">
      <c r="B139" s="363" t="s">
        <v>738</v>
      </c>
      <c r="C139" s="17" t="s">
        <v>739</v>
      </c>
    </row>
    <row r="140" spans="2:3" ht="48">
      <c r="B140" s="364" t="s">
        <v>965</v>
      </c>
      <c r="C140" s="359" t="s">
        <v>966</v>
      </c>
    </row>
    <row r="141" spans="2:3" ht="16">
      <c r="B141" s="364" t="s">
        <v>736</v>
      </c>
      <c r="C141" s="359" t="s">
        <v>740</v>
      </c>
    </row>
    <row r="142" spans="2:3" ht="16" thickBot="1">
      <c r="B142" s="363" t="s">
        <v>737</v>
      </c>
      <c r="C142" s="17" t="s">
        <v>741</v>
      </c>
    </row>
    <row r="143" spans="2:3" ht="33" thickBot="1">
      <c r="B143" s="363" t="s">
        <v>967</v>
      </c>
      <c r="C143" s="361" t="s">
        <v>968</v>
      </c>
    </row>
  </sheetData>
  <sheetProtection algorithmName="SHA-512" hashValue="ImNuYTTDLbPqK/rY5L+WRYY+LhoEQ9AQLvL2VNFffcGkhzwiETZUG0amN7IJ9gAaYysO4ID+m03pYL1hvLaeeA==" saltValue="OTqeqEJDEral7b4KM2Lozw==" spinCount="100000" sheet="1"/>
  <hyperlinks>
    <hyperlink ref="C13" r:id="rId1" xr:uid="{4D040396-59C7-425B-9B54-649892334798}"/>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01F45-E092-46BB-9505-6433042FF0C3}">
  <sheetPr codeName="Sheet25">
    <tabColor theme="2"/>
  </sheetPr>
  <dimension ref="A1:K37"/>
  <sheetViews>
    <sheetView workbookViewId="0">
      <selection activeCell="F3" sqref="F3"/>
    </sheetView>
  </sheetViews>
  <sheetFormatPr baseColWidth="10" defaultColWidth="9.1640625" defaultRowHeight="15"/>
  <cols>
    <col min="1" max="1" width="9.1640625" style="173"/>
    <col min="2" max="2" width="2.5" style="173" customWidth="1"/>
    <col min="3" max="4" width="9.1640625" style="182"/>
    <col min="5" max="5" width="32" style="173" bestFit="1" customWidth="1"/>
    <col min="6" max="6" width="23.5" style="173" bestFit="1" customWidth="1"/>
    <col min="7" max="7" width="35" style="173" customWidth="1"/>
    <col min="8" max="8" width="30.83203125" style="173" customWidth="1"/>
    <col min="9" max="10" width="30.83203125" style="423" customWidth="1"/>
    <col min="11" max="16384" width="9.1640625" style="173"/>
  </cols>
  <sheetData>
    <row r="1" spans="1:10" ht="45.75" customHeight="1" thickBot="1">
      <c r="B1" s="795" t="s">
        <v>388</v>
      </c>
      <c r="C1" s="795"/>
      <c r="D1" s="795"/>
      <c r="E1" s="795"/>
      <c r="F1" s="795"/>
    </row>
    <row r="2" spans="1:10" ht="36" customHeight="1" thickBot="1">
      <c r="A2" s="181" t="s">
        <v>416</v>
      </c>
      <c r="E2" s="183" t="s">
        <v>110</v>
      </c>
      <c r="F2" s="183" t="s">
        <v>110</v>
      </c>
      <c r="G2" s="184" t="s">
        <v>111</v>
      </c>
      <c r="H2" s="185" t="s">
        <v>417</v>
      </c>
      <c r="I2" s="185" t="s">
        <v>1052</v>
      </c>
      <c r="J2" s="210" t="s">
        <v>1064</v>
      </c>
    </row>
    <row r="3" spans="1:10" ht="36" customHeight="1" thickBot="1">
      <c r="C3" s="796" t="s">
        <v>53</v>
      </c>
      <c r="D3" s="797"/>
      <c r="E3" s="196" t="s">
        <v>1963</v>
      </c>
      <c r="F3" s="196" t="s">
        <v>1974</v>
      </c>
      <c r="G3" s="249"/>
      <c r="H3" s="250" t="s">
        <v>511</v>
      </c>
      <c r="I3" s="487" t="s">
        <v>1179</v>
      </c>
      <c r="J3" s="432"/>
    </row>
    <row r="4" spans="1:10" ht="36" customHeight="1">
      <c r="E4" s="190" t="s">
        <v>1964</v>
      </c>
      <c r="F4" s="190"/>
      <c r="G4" s="190"/>
      <c r="H4" s="241" t="s">
        <v>512</v>
      </c>
      <c r="I4" s="438" t="s">
        <v>1193</v>
      </c>
      <c r="J4" s="433"/>
    </row>
    <row r="5" spans="1:10" ht="36" customHeight="1">
      <c r="E5" s="190" t="s">
        <v>1965</v>
      </c>
      <c r="F5" s="190"/>
      <c r="G5" s="190"/>
      <c r="H5" s="190"/>
      <c r="I5" s="514" t="s">
        <v>1194</v>
      </c>
      <c r="J5" s="433"/>
    </row>
    <row r="6" spans="1:10" ht="36" customHeight="1">
      <c r="E6" s="190" t="s">
        <v>1966</v>
      </c>
      <c r="F6" s="190"/>
      <c r="G6" s="200"/>
      <c r="H6" s="190"/>
      <c r="I6" s="438" t="s">
        <v>1195</v>
      </c>
      <c r="J6" s="428"/>
    </row>
    <row r="7" spans="1:10" ht="36" customHeight="1" thickBot="1">
      <c r="E7" s="195" t="s">
        <v>1967</v>
      </c>
      <c r="F7" s="195"/>
      <c r="G7" s="195"/>
      <c r="H7" s="195"/>
      <c r="I7" s="502" t="s">
        <v>1196</v>
      </c>
      <c r="J7" s="429"/>
    </row>
    <row r="8" spans="1:10" ht="36" customHeight="1" thickBot="1">
      <c r="C8" s="796" t="s">
        <v>54</v>
      </c>
      <c r="D8" s="797"/>
      <c r="E8" s="196" t="s">
        <v>1968</v>
      </c>
      <c r="F8" s="196"/>
      <c r="G8" s="196"/>
      <c r="H8" s="517" t="s">
        <v>513</v>
      </c>
      <c r="I8" s="518" t="s">
        <v>1191</v>
      </c>
      <c r="J8" s="519"/>
    </row>
    <row r="9" spans="1:10" ht="36" customHeight="1">
      <c r="E9" s="190" t="s">
        <v>1969</v>
      </c>
      <c r="F9" s="190"/>
      <c r="G9" s="190"/>
      <c r="H9" s="190"/>
      <c r="I9" s="498" t="s">
        <v>1192</v>
      </c>
      <c r="J9" s="433"/>
    </row>
    <row r="10" spans="1:10" ht="36" customHeight="1">
      <c r="E10" s="190" t="s">
        <v>1970</v>
      </c>
      <c r="F10" s="190"/>
      <c r="G10" s="190"/>
      <c r="H10" s="190"/>
      <c r="I10" s="498" t="s">
        <v>1197</v>
      </c>
      <c r="J10" s="433"/>
    </row>
    <row r="11" spans="1:10" ht="36" customHeight="1">
      <c r="E11" s="190" t="s">
        <v>1971</v>
      </c>
      <c r="F11" s="190"/>
      <c r="G11" s="190"/>
      <c r="H11" s="190"/>
      <c r="I11" s="515" t="s">
        <v>1198</v>
      </c>
      <c r="J11" s="428"/>
    </row>
    <row r="12" spans="1:10" ht="36" customHeight="1" thickBot="1">
      <c r="E12" s="195" t="s">
        <v>1815</v>
      </c>
      <c r="F12" s="195"/>
      <c r="G12" s="195"/>
      <c r="H12" s="195"/>
      <c r="I12" s="516" t="s">
        <v>1203</v>
      </c>
      <c r="J12" s="429"/>
    </row>
    <row r="13" spans="1:10" ht="36" customHeight="1" thickBot="1">
      <c r="C13" s="796" t="s">
        <v>55</v>
      </c>
      <c r="D13" s="797"/>
      <c r="E13" s="196" t="s">
        <v>1972</v>
      </c>
      <c r="F13" s="196"/>
      <c r="G13" s="406" t="s">
        <v>923</v>
      </c>
      <c r="H13" s="239" t="s">
        <v>471</v>
      </c>
      <c r="I13" s="428"/>
      <c r="J13" s="433"/>
    </row>
    <row r="14" spans="1:10" ht="36" customHeight="1">
      <c r="E14" s="190" t="s">
        <v>1973</v>
      </c>
      <c r="F14" s="190"/>
      <c r="G14" s="190"/>
      <c r="H14" s="190"/>
      <c r="I14" s="428"/>
      <c r="J14" s="428"/>
    </row>
    <row r="15" spans="1:10" ht="36" customHeight="1">
      <c r="E15" s="190"/>
      <c r="F15" s="190"/>
      <c r="G15" s="190"/>
      <c r="H15" s="190"/>
      <c r="I15" s="428"/>
      <c r="J15" s="428"/>
    </row>
    <row r="16" spans="1:10" ht="36" customHeight="1">
      <c r="E16" s="190"/>
      <c r="F16" s="190"/>
      <c r="G16" s="190"/>
      <c r="H16" s="190"/>
      <c r="I16" s="190"/>
      <c r="J16" s="190"/>
    </row>
    <row r="17" spans="5:10" ht="36" customHeight="1" thickBot="1">
      <c r="E17" s="195"/>
      <c r="F17" s="195"/>
      <c r="G17" s="195"/>
      <c r="H17" s="195"/>
      <c r="I17" s="195"/>
      <c r="J17" s="429"/>
    </row>
    <row r="18" spans="5:10">
      <c r="I18" s="173"/>
      <c r="J18" s="173"/>
    </row>
    <row r="19" spans="5:10">
      <c r="I19" s="173"/>
      <c r="J19" s="173"/>
    </row>
    <row r="20" spans="5:10">
      <c r="I20" s="173"/>
      <c r="J20" s="173"/>
    </row>
    <row r="21" spans="5:10">
      <c r="I21" s="173"/>
      <c r="J21" s="173"/>
    </row>
    <row r="22" spans="5:10">
      <c r="I22" s="173"/>
      <c r="J22" s="173"/>
    </row>
    <row r="23" spans="5:10">
      <c r="I23" s="173"/>
      <c r="J23" s="173"/>
    </row>
    <row r="24" spans="5:10">
      <c r="I24" s="173"/>
      <c r="J24" s="173"/>
    </row>
    <row r="25" spans="5:10">
      <c r="I25" s="173"/>
      <c r="J25" s="173"/>
    </row>
    <row r="26" spans="5:10">
      <c r="I26" s="173"/>
      <c r="J26" s="173"/>
    </row>
    <row r="27" spans="5:10">
      <c r="I27" s="173"/>
      <c r="J27" s="173"/>
    </row>
    <row r="28" spans="5:10">
      <c r="I28" s="173"/>
      <c r="J28" s="173"/>
    </row>
    <row r="29" spans="5:10">
      <c r="I29" s="173"/>
      <c r="J29" s="173"/>
    </row>
    <row r="30" spans="5:10">
      <c r="I30" s="173"/>
      <c r="J30" s="173"/>
    </row>
    <row r="31" spans="5:10">
      <c r="I31" s="173"/>
      <c r="J31" s="173"/>
    </row>
    <row r="32" spans="5:10">
      <c r="I32" s="173"/>
      <c r="J32" s="173"/>
    </row>
    <row r="33" spans="9:11">
      <c r="I33" s="173"/>
      <c r="J33" s="173"/>
    </row>
    <row r="34" spans="9:11">
      <c r="I34" s="173"/>
      <c r="J34" s="173"/>
    </row>
    <row r="35" spans="9:11">
      <c r="I35" s="173"/>
      <c r="J35" s="173"/>
    </row>
    <row r="36" spans="9:11">
      <c r="I36" s="173"/>
      <c r="J36" s="173"/>
    </row>
    <row r="37" spans="9:11">
      <c r="K37" s="423"/>
    </row>
  </sheetData>
  <sheetProtection algorithmName="SHA-512" hashValue="Xl/su2Pr6bqJcOaVNOy+F16E398qrqbkGEfNlqhkv5wsIwJz3jtfvkqm3s0lj72/MFy34rVAiH1e7sHzpMWS6A==" saltValue="sXkkUNPea6oaY3niFNANbg==" spinCount="100000" sheet="1"/>
  <customSheetViews>
    <customSheetView guid="{15F8A144-BC19-4B70-B468-75C2D0F16780}">
      <pageMargins left="0.7" right="0.7" top="0.75" bottom="0.75" header="0.3" footer="0.3"/>
    </customSheetView>
  </customSheetViews>
  <mergeCells count="4">
    <mergeCell ref="C3:D3"/>
    <mergeCell ref="C8:D8"/>
    <mergeCell ref="C13:D13"/>
    <mergeCell ref="B1:F1"/>
  </mergeCells>
  <hyperlinks>
    <hyperlink ref="G13" r:id="rId1" xr:uid="{86850CD5-71F4-4940-94E4-ADC3778E4BFE}"/>
    <hyperlink ref="I3" r:id="rId2" xr:uid="{EFDB6F9B-79FB-4BEA-812A-3799B89285B5}"/>
    <hyperlink ref="I8" r:id="rId3" xr:uid="{8D7B56A5-9452-422D-8708-39C526457405}"/>
    <hyperlink ref="I9" r:id="rId4" xr:uid="{7DA4437A-90F5-43FC-A076-9FC6F4F37790}"/>
    <hyperlink ref="I4" r:id="rId5" xr:uid="{D7C21C39-376B-4162-8F5D-57414FAD9ABB}"/>
    <hyperlink ref="I5" r:id="rId6" xr:uid="{FA6C1520-3146-4CF6-B1AC-BA1A279A7469}"/>
    <hyperlink ref="I6" r:id="rId7" xr:uid="{F2509DA4-E8A3-4172-95BA-DCBD4E167BDE}"/>
    <hyperlink ref="I7" r:id="rId8" xr:uid="{FAED7127-D05E-4E5F-9876-4D3713ED748B}"/>
    <hyperlink ref="I10" r:id="rId9" xr:uid="{57C7A55B-F441-4941-A7A1-89090A38B641}"/>
    <hyperlink ref="I11" r:id="rId10" xr:uid="{4221E7B4-42B2-46DE-85F7-E90036D3D225}"/>
    <hyperlink ref="I12" r:id="rId11" xr:uid="{EB962CD3-C795-49B4-86FA-F95BD06FAB13}"/>
  </hyperlinks>
  <pageMargins left="0.7" right="0.7" top="0.75" bottom="0.75" header="0.3" footer="0.3"/>
  <drawing r:id="rId1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84422-310D-42A1-AE66-6652386B69BD}">
  <sheetPr codeName="Sheet26">
    <tabColor theme="2"/>
  </sheetPr>
  <dimension ref="A1:J38"/>
  <sheetViews>
    <sheetView workbookViewId="0">
      <selection activeCell="G19" sqref="G19"/>
    </sheetView>
  </sheetViews>
  <sheetFormatPr baseColWidth="10" defaultColWidth="9.1640625" defaultRowHeight="15"/>
  <cols>
    <col min="1" max="1" width="9.1640625" style="173"/>
    <col min="2" max="2" width="2.6640625" style="173" customWidth="1"/>
    <col min="3" max="4" width="9.1640625" style="182"/>
    <col min="5" max="5" width="32.5" style="173" bestFit="1" customWidth="1"/>
    <col min="6" max="6" width="31" style="173" bestFit="1" customWidth="1"/>
    <col min="7" max="7" width="35" style="173" customWidth="1"/>
    <col min="8" max="8" width="30.83203125" style="173" customWidth="1"/>
    <col min="9" max="10" width="30.83203125" style="423" customWidth="1"/>
    <col min="11" max="16384" width="9.1640625" style="173"/>
  </cols>
  <sheetData>
    <row r="1" spans="1:10" ht="45.75" customHeight="1" thickBot="1">
      <c r="B1" s="795" t="s">
        <v>78</v>
      </c>
      <c r="C1" s="795"/>
      <c r="D1" s="795"/>
      <c r="E1" s="795"/>
      <c r="F1" s="180"/>
    </row>
    <row r="2" spans="1:10" ht="36" customHeight="1" thickBot="1">
      <c r="A2" s="181" t="s">
        <v>416</v>
      </c>
      <c r="E2" s="183" t="s">
        <v>110</v>
      </c>
      <c r="F2" s="183" t="s">
        <v>110</v>
      </c>
      <c r="G2" s="184" t="s">
        <v>111</v>
      </c>
      <c r="H2" s="185" t="s">
        <v>417</v>
      </c>
      <c r="I2" s="185" t="s">
        <v>1052</v>
      </c>
      <c r="J2" s="210" t="s">
        <v>1064</v>
      </c>
    </row>
    <row r="3" spans="1:10" ht="36" customHeight="1" thickBot="1">
      <c r="C3" s="796" t="s">
        <v>56</v>
      </c>
      <c r="D3" s="797"/>
      <c r="E3" s="196" t="s">
        <v>1975</v>
      </c>
      <c r="F3" s="196"/>
      <c r="G3" s="196"/>
      <c r="H3" s="244" t="s">
        <v>514</v>
      </c>
      <c r="I3" s="453" t="s">
        <v>56</v>
      </c>
      <c r="J3" s="432"/>
    </row>
    <row r="4" spans="1:10" ht="36" customHeight="1">
      <c r="E4" s="190" t="s">
        <v>1976</v>
      </c>
      <c r="F4" s="190"/>
      <c r="G4" s="190"/>
      <c r="H4" s="190"/>
      <c r="I4" s="515" t="s">
        <v>1199</v>
      </c>
      <c r="J4" s="433"/>
    </row>
    <row r="5" spans="1:10" ht="36" customHeight="1">
      <c r="E5" s="190" t="s">
        <v>1900</v>
      </c>
      <c r="F5" s="190"/>
      <c r="G5" s="190"/>
      <c r="H5" s="190"/>
      <c r="I5" s="498" t="s">
        <v>1200</v>
      </c>
      <c r="J5" s="433"/>
    </row>
    <row r="6" spans="1:10" ht="36" customHeight="1">
      <c r="E6" s="190" t="s">
        <v>197</v>
      </c>
      <c r="F6" s="190"/>
      <c r="G6" s="190"/>
      <c r="H6" s="190"/>
      <c r="I6" s="515" t="s">
        <v>1201</v>
      </c>
      <c r="J6" s="428"/>
    </row>
    <row r="7" spans="1:10" ht="36" customHeight="1" thickBot="1">
      <c r="E7" s="195" t="s">
        <v>148</v>
      </c>
      <c r="F7" s="195"/>
      <c r="G7" s="195"/>
      <c r="H7" s="195"/>
      <c r="I7" s="498" t="s">
        <v>1223</v>
      </c>
      <c r="J7" s="429"/>
    </row>
    <row r="8" spans="1:10" ht="36" customHeight="1" thickBot="1">
      <c r="C8" s="796" t="s">
        <v>57</v>
      </c>
      <c r="D8" s="797"/>
      <c r="E8" s="196" t="s">
        <v>1977</v>
      </c>
      <c r="F8" s="196" t="s">
        <v>1989</v>
      </c>
      <c r="G8" s="248" t="s">
        <v>515</v>
      </c>
      <c r="H8" s="238" t="s">
        <v>516</v>
      </c>
      <c r="I8" s="520" t="s">
        <v>57</v>
      </c>
      <c r="J8" s="434"/>
    </row>
    <row r="9" spans="1:10" ht="36" customHeight="1">
      <c r="E9" s="190" t="s">
        <v>1978</v>
      </c>
      <c r="F9" s="190" t="s">
        <v>1990</v>
      </c>
      <c r="G9" s="190"/>
      <c r="H9" s="190"/>
      <c r="I9" s="521" t="s">
        <v>1204</v>
      </c>
      <c r="J9" s="433"/>
    </row>
    <row r="10" spans="1:10" ht="36" customHeight="1">
      <c r="E10" s="190" t="s">
        <v>1979</v>
      </c>
      <c r="F10" s="190" t="s">
        <v>1991</v>
      </c>
      <c r="G10" s="190"/>
      <c r="H10" s="190"/>
      <c r="I10" s="521" t="s">
        <v>1205</v>
      </c>
      <c r="J10" s="433"/>
    </row>
    <row r="11" spans="1:10" ht="36" customHeight="1">
      <c r="E11" s="190" t="s">
        <v>1980</v>
      </c>
      <c r="F11" s="190" t="s">
        <v>1992</v>
      </c>
      <c r="G11" s="190"/>
      <c r="H11" s="190"/>
      <c r="I11" s="521" t="s">
        <v>1206</v>
      </c>
      <c r="J11" s="428"/>
    </row>
    <row r="12" spans="1:10" ht="36" customHeight="1" thickBot="1">
      <c r="E12" s="195" t="s">
        <v>1981</v>
      </c>
      <c r="F12" s="195" t="s">
        <v>310</v>
      </c>
      <c r="G12" s="195"/>
      <c r="H12" s="195"/>
      <c r="I12" s="507"/>
      <c r="J12" s="429"/>
    </row>
    <row r="13" spans="1:10" ht="36" customHeight="1" thickBot="1">
      <c r="C13" s="796" t="s">
        <v>58</v>
      </c>
      <c r="D13" s="797"/>
      <c r="E13" s="196" t="s">
        <v>1982</v>
      </c>
      <c r="F13" s="196" t="s">
        <v>1993</v>
      </c>
      <c r="G13" s="196"/>
      <c r="H13" s="239" t="s">
        <v>517</v>
      </c>
      <c r="I13" s="520" t="s">
        <v>58</v>
      </c>
      <c r="J13" s="433"/>
    </row>
    <row r="14" spans="1:10" ht="36" customHeight="1">
      <c r="E14" s="190" t="s">
        <v>148</v>
      </c>
      <c r="F14" s="190" t="s">
        <v>1994</v>
      </c>
      <c r="G14" s="190"/>
      <c r="H14" s="190"/>
      <c r="I14" s="498" t="s">
        <v>1209</v>
      </c>
      <c r="J14" s="428"/>
    </row>
    <row r="15" spans="1:10" ht="36" customHeight="1">
      <c r="E15" s="190" t="s">
        <v>1884</v>
      </c>
      <c r="F15" s="190" t="s">
        <v>1995</v>
      </c>
      <c r="G15" s="190"/>
      <c r="H15" s="190"/>
      <c r="I15" s="498" t="s">
        <v>1210</v>
      </c>
      <c r="J15" s="428"/>
    </row>
    <row r="16" spans="1:10" ht="36" customHeight="1">
      <c r="E16" s="190" t="s">
        <v>1983</v>
      </c>
      <c r="F16" s="190" t="s">
        <v>314</v>
      </c>
      <c r="G16" s="190"/>
      <c r="H16" s="190"/>
      <c r="I16" s="498" t="s">
        <v>1211</v>
      </c>
      <c r="J16" s="428"/>
    </row>
    <row r="17" spans="3:10" ht="36" customHeight="1" thickBot="1">
      <c r="E17" s="195" t="s">
        <v>1984</v>
      </c>
      <c r="F17" s="195"/>
      <c r="G17" s="195"/>
      <c r="H17" s="195"/>
      <c r="I17" s="522" t="s">
        <v>1212</v>
      </c>
      <c r="J17" s="429"/>
    </row>
    <row r="18" spans="3:10" ht="36" customHeight="1" thickBot="1">
      <c r="C18" s="796" t="s">
        <v>59</v>
      </c>
      <c r="D18" s="797"/>
      <c r="E18" s="196" t="s">
        <v>1985</v>
      </c>
      <c r="F18" s="196"/>
      <c r="G18" s="196"/>
      <c r="H18" s="196"/>
      <c r="I18" s="509" t="s">
        <v>59</v>
      </c>
      <c r="J18" s="434"/>
    </row>
    <row r="19" spans="3:10" ht="36" customHeight="1">
      <c r="E19" s="190" t="s">
        <v>1986</v>
      </c>
      <c r="F19" s="190"/>
      <c r="G19" s="190"/>
      <c r="H19" s="190"/>
      <c r="I19" s="498" t="s">
        <v>1207</v>
      </c>
      <c r="J19" s="433"/>
    </row>
    <row r="20" spans="3:10" ht="36" customHeight="1">
      <c r="E20" s="190" t="s">
        <v>1987</v>
      </c>
      <c r="F20" s="190"/>
      <c r="G20" s="190"/>
      <c r="H20" s="190"/>
      <c r="I20" s="515" t="s">
        <v>1208</v>
      </c>
      <c r="J20" s="428"/>
    </row>
    <row r="21" spans="3:10" ht="36" customHeight="1">
      <c r="E21" s="190" t="s">
        <v>1988</v>
      </c>
      <c r="F21" s="190"/>
      <c r="G21" s="190"/>
      <c r="H21" s="190"/>
      <c r="I21" s="507"/>
      <c r="J21" s="428"/>
    </row>
    <row r="22" spans="3:10" ht="36" customHeight="1" thickBot="1">
      <c r="E22" s="195"/>
      <c r="F22" s="195"/>
      <c r="G22" s="195"/>
      <c r="H22" s="195"/>
      <c r="I22" s="195"/>
      <c r="J22" s="429"/>
    </row>
    <row r="23" spans="3:10">
      <c r="I23" s="173"/>
      <c r="J23" s="173"/>
    </row>
    <row r="24" spans="3:10">
      <c r="I24" s="173"/>
      <c r="J24" s="173"/>
    </row>
    <row r="25" spans="3:10">
      <c r="I25" s="173"/>
      <c r="J25" s="173"/>
    </row>
    <row r="26" spans="3:10">
      <c r="I26" s="173"/>
      <c r="J26" s="173"/>
    </row>
    <row r="27" spans="3:10">
      <c r="I27" s="173"/>
      <c r="J27" s="173"/>
    </row>
    <row r="28" spans="3:10">
      <c r="I28" s="173"/>
      <c r="J28" s="173"/>
    </row>
    <row r="29" spans="3:10">
      <c r="I29" s="173"/>
      <c r="J29" s="173"/>
    </row>
    <row r="30" spans="3:10">
      <c r="I30" s="173"/>
      <c r="J30" s="173"/>
    </row>
    <row r="31" spans="3:10">
      <c r="I31" s="173"/>
      <c r="J31" s="173"/>
    </row>
    <row r="32" spans="3:10">
      <c r="I32" s="173"/>
      <c r="J32" s="173"/>
    </row>
    <row r="33" spans="9:10">
      <c r="I33" s="173"/>
      <c r="J33" s="173"/>
    </row>
    <row r="34" spans="9:10">
      <c r="I34" s="173"/>
      <c r="J34" s="173"/>
    </row>
    <row r="35" spans="9:10">
      <c r="I35" s="173"/>
      <c r="J35" s="173"/>
    </row>
    <row r="36" spans="9:10">
      <c r="I36" s="173"/>
      <c r="J36" s="173"/>
    </row>
    <row r="37" spans="9:10">
      <c r="I37" s="173"/>
      <c r="J37" s="173"/>
    </row>
    <row r="38" spans="9:10">
      <c r="I38" s="173"/>
      <c r="J38" s="173"/>
    </row>
  </sheetData>
  <sheetProtection algorithmName="SHA-512" hashValue="uKzT7dGWkb/8ob4wQQZ2oEwWcJ/bpzp5Mq19ilolNmyFfp1C+gnytECNXqv91eeqmcuMLg4yejxxANallfZdXA==" saltValue="hEW22k0eGKZiKNyULL9KqA==" spinCount="100000" sheet="1"/>
  <customSheetViews>
    <customSheetView guid="{15F8A144-BC19-4B70-B468-75C2D0F16780}">
      <pageMargins left="0.7" right="0.7" top="0.75" bottom="0.75" header="0.3" footer="0.3"/>
    </customSheetView>
  </customSheetViews>
  <mergeCells count="5">
    <mergeCell ref="B1:E1"/>
    <mergeCell ref="C3:D3"/>
    <mergeCell ref="C8:D8"/>
    <mergeCell ref="C13:D13"/>
    <mergeCell ref="C18:D18"/>
  </mergeCells>
  <hyperlinks>
    <hyperlink ref="G8" r:id="rId1" display="The Role of Sales in a Lean Enterprise (Webinar)" xr:uid="{D4F7F0AA-3A4D-4171-90D6-5FCA31AA3A5C}"/>
    <hyperlink ref="I4" r:id="rId2" xr:uid="{D69F4A85-D146-4367-B13B-AAE7D8A5A8F4}"/>
    <hyperlink ref="I5" r:id="rId3" xr:uid="{215FD4D6-455D-4DBB-8DED-5F50C2F10AB4}"/>
    <hyperlink ref="I6" r:id="rId4" xr:uid="{EF197D38-FCD9-4DCA-9B57-F8FF0DAC5762}"/>
    <hyperlink ref="I9" r:id="rId5" xr:uid="{0C3F05B7-49B0-4E60-AAAA-9A00BBA56049}"/>
    <hyperlink ref="I10" r:id="rId6" xr:uid="{BA9DF0F0-5FB8-4C3C-AEBA-456B6B137DF8}"/>
    <hyperlink ref="I11" r:id="rId7" xr:uid="{863A8547-4002-453E-B234-866E98539341}"/>
    <hyperlink ref="I19" r:id="rId8" xr:uid="{AAABBD48-8C02-44BC-BE35-7B18A57B1F42}"/>
    <hyperlink ref="I20" r:id="rId9" xr:uid="{E0578909-97F2-441E-B4EA-82D25EB96C64}"/>
    <hyperlink ref="I14" r:id="rId10" xr:uid="{BF561747-ABE8-4867-8B3F-941298006948}"/>
    <hyperlink ref="I15" r:id="rId11" xr:uid="{51C34AE6-7EC3-4F55-8F99-4C5A883815B0}"/>
    <hyperlink ref="I16" r:id="rId12" xr:uid="{44CB7571-8612-40E2-B82A-EDBC5965336A}"/>
    <hyperlink ref="I17" r:id="rId13" xr:uid="{35D5125A-B74D-4409-90B6-BAAA5EB6EAC8}"/>
    <hyperlink ref="I7" r:id="rId14" xr:uid="{E6BC2282-6FD6-4236-981A-1EA9FEA51900}"/>
  </hyperlinks>
  <pageMargins left="0.7" right="0.7" top="0.75" bottom="0.75" header="0.3" footer="0.3"/>
  <drawing r:id="rId1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D6EF6-AB57-40B0-891A-8E3FE9118AE9}">
  <sheetPr codeName="Sheet27">
    <tabColor theme="2"/>
  </sheetPr>
  <dimension ref="A1:J37"/>
  <sheetViews>
    <sheetView workbookViewId="0">
      <selection activeCell="E13" sqref="E13"/>
    </sheetView>
  </sheetViews>
  <sheetFormatPr baseColWidth="10" defaultColWidth="9.1640625" defaultRowHeight="15"/>
  <cols>
    <col min="1" max="1" width="9.1640625" style="173"/>
    <col min="2" max="2" width="3.1640625" style="173" customWidth="1"/>
    <col min="3" max="4" width="9.1640625" style="182"/>
    <col min="5" max="5" width="45.1640625" style="173" bestFit="1" customWidth="1"/>
    <col min="6" max="6" width="32.5" style="173" customWidth="1"/>
    <col min="7" max="7" width="35" style="173" customWidth="1"/>
    <col min="8" max="8" width="30.83203125" style="173" customWidth="1"/>
    <col min="9" max="10" width="30.83203125" style="423" customWidth="1"/>
    <col min="11" max="16384" width="9.1640625" style="173"/>
  </cols>
  <sheetData>
    <row r="1" spans="1:10" ht="45.75" customHeight="1" thickBot="1">
      <c r="B1" s="795" t="s">
        <v>79</v>
      </c>
      <c r="C1" s="795"/>
      <c r="D1" s="795"/>
      <c r="E1" s="795"/>
      <c r="F1" s="180"/>
    </row>
    <row r="2" spans="1:10" ht="36" customHeight="1" thickBot="1">
      <c r="A2" s="181" t="s">
        <v>416</v>
      </c>
      <c r="E2" s="183" t="s">
        <v>110</v>
      </c>
      <c r="F2" s="183" t="s">
        <v>110</v>
      </c>
      <c r="G2" s="184" t="s">
        <v>111</v>
      </c>
      <c r="H2" s="185" t="s">
        <v>417</v>
      </c>
      <c r="I2" s="185" t="s">
        <v>1052</v>
      </c>
      <c r="J2" s="210" t="s">
        <v>1064</v>
      </c>
    </row>
    <row r="3" spans="1:10" ht="36" customHeight="1" thickBot="1">
      <c r="C3" s="796" t="s">
        <v>60</v>
      </c>
      <c r="D3" s="797"/>
      <c r="E3" s="196" t="s">
        <v>1996</v>
      </c>
      <c r="F3" s="196"/>
      <c r="G3" s="196"/>
      <c r="H3" s="250" t="s">
        <v>518</v>
      </c>
      <c r="I3" s="453" t="s">
        <v>60</v>
      </c>
      <c r="J3" s="432"/>
    </row>
    <row r="4" spans="1:10" ht="36" customHeight="1">
      <c r="E4" s="200" t="s">
        <v>1997</v>
      </c>
      <c r="F4" s="190"/>
      <c r="G4" s="190"/>
      <c r="H4" s="190"/>
      <c r="I4" s="438" t="s">
        <v>1213</v>
      </c>
      <c r="J4" s="433"/>
    </row>
    <row r="5" spans="1:10" ht="36" customHeight="1">
      <c r="E5" s="190" t="s">
        <v>1998</v>
      </c>
      <c r="F5" s="190"/>
      <c r="G5" s="190"/>
      <c r="H5" s="190"/>
      <c r="I5" s="438" t="s">
        <v>1214</v>
      </c>
      <c r="J5" s="433"/>
    </row>
    <row r="6" spans="1:10" ht="36" customHeight="1">
      <c r="E6" s="190"/>
      <c r="F6" s="190"/>
      <c r="G6" s="190"/>
      <c r="H6" s="190"/>
      <c r="I6" s="438" t="s">
        <v>1215</v>
      </c>
      <c r="J6" s="428"/>
    </row>
    <row r="7" spans="1:10" ht="36" customHeight="1" thickBot="1">
      <c r="E7" s="195"/>
      <c r="F7" s="195"/>
      <c r="G7" s="195"/>
      <c r="H7" s="195"/>
      <c r="I7" s="438" t="s">
        <v>1216</v>
      </c>
      <c r="J7" s="429"/>
    </row>
    <row r="8" spans="1:10" ht="36" customHeight="1" thickBot="1">
      <c r="C8" s="796" t="s">
        <v>61</v>
      </c>
      <c r="D8" s="797"/>
      <c r="E8" s="196" t="s">
        <v>1999</v>
      </c>
      <c r="F8" s="196"/>
      <c r="G8" s="196"/>
      <c r="H8" s="196"/>
      <c r="I8" s="506" t="s">
        <v>61</v>
      </c>
      <c r="J8" s="434"/>
    </row>
    <row r="9" spans="1:10" ht="36" customHeight="1">
      <c r="E9" s="190" t="s">
        <v>2000</v>
      </c>
      <c r="F9" s="190"/>
      <c r="G9" s="190"/>
      <c r="H9" s="190"/>
      <c r="I9" s="438" t="s">
        <v>1217</v>
      </c>
      <c r="J9" s="433"/>
    </row>
    <row r="10" spans="1:10" ht="36" customHeight="1">
      <c r="E10" s="190" t="s">
        <v>1998</v>
      </c>
      <c r="F10" s="190"/>
      <c r="G10" s="190"/>
      <c r="H10" s="190"/>
      <c r="I10" s="438" t="s">
        <v>1218</v>
      </c>
      <c r="J10" s="433"/>
    </row>
    <row r="11" spans="1:10" ht="36" customHeight="1">
      <c r="E11" s="190"/>
      <c r="F11" s="190"/>
      <c r="G11" s="190"/>
      <c r="H11" s="190"/>
      <c r="I11" s="438" t="s">
        <v>1219</v>
      </c>
      <c r="J11" s="428"/>
    </row>
    <row r="12" spans="1:10" ht="36" customHeight="1" thickBot="1">
      <c r="E12" s="195"/>
      <c r="F12" s="195"/>
      <c r="G12" s="195"/>
      <c r="H12" s="195"/>
      <c r="I12" s="504"/>
      <c r="J12" s="429"/>
    </row>
    <row r="13" spans="1:10" ht="36" customHeight="1" thickBot="1">
      <c r="C13" s="796" t="s">
        <v>62</v>
      </c>
      <c r="D13" s="797"/>
      <c r="E13" s="196" t="s">
        <v>329</v>
      </c>
      <c r="F13" s="196"/>
      <c r="G13" s="196"/>
      <c r="H13" s="196"/>
      <c r="I13" s="506" t="s">
        <v>62</v>
      </c>
      <c r="J13" s="433"/>
    </row>
    <row r="14" spans="1:10" ht="36" customHeight="1">
      <c r="E14" s="190"/>
      <c r="F14" s="190"/>
      <c r="G14" s="190"/>
      <c r="H14" s="190"/>
      <c r="I14" s="438" t="s">
        <v>1220</v>
      </c>
      <c r="J14" s="428"/>
    </row>
    <row r="15" spans="1:10" ht="36" customHeight="1">
      <c r="E15" s="190"/>
      <c r="F15" s="190"/>
      <c r="G15" s="190"/>
      <c r="H15" s="190"/>
      <c r="I15" s="438" t="s">
        <v>1221</v>
      </c>
      <c r="J15" s="428"/>
    </row>
    <row r="16" spans="1:10" ht="36" customHeight="1">
      <c r="E16" s="190"/>
      <c r="F16" s="190"/>
      <c r="G16" s="190"/>
      <c r="H16" s="190"/>
      <c r="I16" s="504"/>
      <c r="J16" s="428"/>
    </row>
    <row r="17" spans="5:10" ht="36" customHeight="1" thickBot="1">
      <c r="E17" s="195"/>
      <c r="F17" s="195"/>
      <c r="G17" s="195"/>
      <c r="H17" s="195"/>
      <c r="I17" s="523"/>
      <c r="J17" s="429"/>
    </row>
    <row r="18" spans="5:10">
      <c r="I18" s="173"/>
      <c r="J18" s="173"/>
    </row>
    <row r="19" spans="5:10">
      <c r="I19" s="173"/>
      <c r="J19" s="173"/>
    </row>
    <row r="20" spans="5:10">
      <c r="I20" s="173"/>
      <c r="J20" s="173"/>
    </row>
    <row r="21" spans="5:10">
      <c r="I21" s="173"/>
      <c r="J21" s="173"/>
    </row>
    <row r="22" spans="5:10">
      <c r="I22" s="173"/>
      <c r="J22" s="173"/>
    </row>
    <row r="23" spans="5:10">
      <c r="I23" s="173"/>
      <c r="J23" s="173"/>
    </row>
    <row r="24" spans="5:10">
      <c r="I24" s="173"/>
      <c r="J24" s="173"/>
    </row>
    <row r="25" spans="5:10">
      <c r="I25" s="173"/>
      <c r="J25" s="173"/>
    </row>
    <row r="26" spans="5:10">
      <c r="I26" s="173"/>
      <c r="J26" s="173"/>
    </row>
    <row r="27" spans="5:10">
      <c r="I27" s="173"/>
      <c r="J27" s="173"/>
    </row>
    <row r="28" spans="5:10">
      <c r="I28" s="173"/>
      <c r="J28" s="173"/>
    </row>
    <row r="29" spans="5:10">
      <c r="I29" s="173"/>
      <c r="J29" s="173"/>
    </row>
    <row r="30" spans="5:10">
      <c r="I30" s="173"/>
      <c r="J30" s="173"/>
    </row>
    <row r="31" spans="5:10">
      <c r="I31" s="173"/>
      <c r="J31" s="173"/>
    </row>
    <row r="32" spans="5:10">
      <c r="I32" s="173"/>
      <c r="J32" s="173"/>
    </row>
    <row r="33" spans="9:10">
      <c r="I33" s="173"/>
      <c r="J33" s="173"/>
    </row>
    <row r="34" spans="9:10">
      <c r="I34" s="173"/>
      <c r="J34" s="173"/>
    </row>
    <row r="35" spans="9:10">
      <c r="I35" s="173"/>
      <c r="J35" s="173"/>
    </row>
    <row r="36" spans="9:10">
      <c r="I36" s="173"/>
      <c r="J36" s="173"/>
    </row>
    <row r="37" spans="9:10">
      <c r="I37" s="173"/>
      <c r="J37" s="173"/>
    </row>
  </sheetData>
  <sheetProtection algorithmName="SHA-512" hashValue="qr1+SK0H8OuRiyYkJyN5zHv2dcmuGHDs6zPe9sJD7ogjtrQ43smRr2mSIyT1/tHYCNt87jHYO5soTD0v5KkvSg==" saltValue="KMutlcjbHRREtg8YXFzzhg==" spinCount="100000" sheet="1"/>
  <customSheetViews>
    <customSheetView guid="{15F8A144-BC19-4B70-B468-75C2D0F16780}">
      <pageMargins left="0.7" right="0.7" top="0.75" bottom="0.75" header="0.3" footer="0.3"/>
    </customSheetView>
  </customSheetViews>
  <mergeCells count="4">
    <mergeCell ref="B1:E1"/>
    <mergeCell ref="C3:D3"/>
    <mergeCell ref="C8:D8"/>
    <mergeCell ref="C13:D13"/>
  </mergeCells>
  <hyperlinks>
    <hyperlink ref="I4" r:id="rId1" xr:uid="{A9C5F099-EA67-42F1-821A-FCC1EBC8B9B6}"/>
    <hyperlink ref="I5" r:id="rId2" xr:uid="{54AB3DA6-0006-46EF-8D8A-DB9B018C9CDB}"/>
    <hyperlink ref="I6" r:id="rId3" xr:uid="{C129BFE7-84D8-4F43-9FED-9A8126B1B827}"/>
    <hyperlink ref="I7" r:id="rId4" xr:uid="{6A9A53E8-ADC6-454D-AC92-A111D36AB259}"/>
    <hyperlink ref="I9" r:id="rId5" xr:uid="{09FC886A-0B81-4142-99A9-2AE74EE91BBB}"/>
    <hyperlink ref="I10" r:id="rId6" xr:uid="{904F0422-8AE3-4CCB-9189-4CE6F8844E71}"/>
    <hyperlink ref="I11" r:id="rId7" xr:uid="{A8D6A469-B048-4EA4-AEC3-5F928A500FD5}"/>
    <hyperlink ref="I14" r:id="rId8" xr:uid="{EE78BD87-4F94-419B-B037-2FB5151BD77D}"/>
    <hyperlink ref="I15" r:id="rId9" xr:uid="{EC06CF59-0C52-40A1-8265-9876C987F98C}"/>
  </hyperlinks>
  <pageMargins left="0.7" right="0.7" top="0.75" bottom="0.75" header="0.3" footer="0.3"/>
  <drawing r:id="rId1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B0185-C606-44BB-8231-D052610B3935}">
  <sheetPr codeName="Sheet28">
    <tabColor theme="2"/>
  </sheetPr>
  <dimension ref="A1:J37"/>
  <sheetViews>
    <sheetView workbookViewId="0"/>
  </sheetViews>
  <sheetFormatPr baseColWidth="10" defaultColWidth="9.1640625" defaultRowHeight="15"/>
  <cols>
    <col min="1" max="1" width="9.1640625" style="173"/>
    <col min="2" max="2" width="3.33203125" style="173" customWidth="1"/>
    <col min="3" max="4" width="9.1640625" style="182"/>
    <col min="5" max="5" width="47.5" style="173" customWidth="1"/>
    <col min="6" max="6" width="27.33203125" style="173" customWidth="1"/>
    <col min="7" max="7" width="31" style="173" customWidth="1"/>
    <col min="8" max="8" width="30.83203125" style="173" customWidth="1"/>
    <col min="9" max="10" width="30.83203125" style="423" customWidth="1"/>
    <col min="11" max="16384" width="9.1640625" style="173"/>
  </cols>
  <sheetData>
    <row r="1" spans="1:10" ht="45.75" customHeight="1" thickBot="1">
      <c r="B1" s="795" t="s">
        <v>80</v>
      </c>
      <c r="C1" s="795"/>
      <c r="D1" s="795"/>
      <c r="E1" s="795"/>
      <c r="F1" s="180"/>
    </row>
    <row r="2" spans="1:10" ht="36" customHeight="1" thickBot="1">
      <c r="A2" s="181" t="s">
        <v>416</v>
      </c>
      <c r="E2" s="183" t="s">
        <v>110</v>
      </c>
      <c r="F2" s="183" t="s">
        <v>110</v>
      </c>
      <c r="G2" s="184" t="s">
        <v>111</v>
      </c>
      <c r="H2" s="185" t="s">
        <v>417</v>
      </c>
      <c r="I2" s="185" t="s">
        <v>1052</v>
      </c>
      <c r="J2" s="210" t="s">
        <v>1064</v>
      </c>
    </row>
    <row r="3" spans="1:10" ht="36" customHeight="1" thickBot="1">
      <c r="C3" s="796" t="s">
        <v>63</v>
      </c>
      <c r="D3" s="797"/>
      <c r="E3" s="196" t="s">
        <v>2001</v>
      </c>
      <c r="F3" s="196"/>
      <c r="G3" s="196"/>
      <c r="H3" s="250" t="s">
        <v>519</v>
      </c>
      <c r="I3" s="453" t="s">
        <v>63</v>
      </c>
      <c r="J3" s="432"/>
    </row>
    <row r="4" spans="1:10" ht="36" customHeight="1">
      <c r="E4" s="190"/>
      <c r="F4" s="190"/>
      <c r="G4" s="190"/>
      <c r="H4" s="190"/>
      <c r="I4" s="498" t="s">
        <v>1229</v>
      </c>
      <c r="J4" s="433"/>
    </row>
    <row r="5" spans="1:10" ht="36" customHeight="1">
      <c r="E5" s="190"/>
      <c r="F5" s="190"/>
      <c r="G5" s="190"/>
      <c r="H5" s="190"/>
      <c r="I5" s="473" t="s">
        <v>1230</v>
      </c>
      <c r="J5" s="433"/>
    </row>
    <row r="6" spans="1:10" ht="36" customHeight="1">
      <c r="E6" s="190"/>
      <c r="F6" s="190"/>
      <c r="G6" s="190"/>
      <c r="H6" s="190"/>
      <c r="I6" s="437" t="s">
        <v>1231</v>
      </c>
      <c r="J6" s="428"/>
    </row>
    <row r="7" spans="1:10" ht="36" customHeight="1" thickBot="1">
      <c r="E7" s="195"/>
      <c r="F7" s="195"/>
      <c r="G7" s="195"/>
      <c r="H7" s="195"/>
      <c r="I7" s="485"/>
      <c r="J7" s="429"/>
    </row>
    <row r="8" spans="1:10" ht="36" customHeight="1" thickBot="1">
      <c r="C8" s="796" t="s">
        <v>64</v>
      </c>
      <c r="D8" s="797"/>
      <c r="E8" s="198" t="s">
        <v>2002</v>
      </c>
      <c r="F8" s="196"/>
      <c r="G8" s="196"/>
      <c r="H8" s="239" t="s">
        <v>476</v>
      </c>
      <c r="I8" s="453" t="s">
        <v>64</v>
      </c>
      <c r="J8" s="434"/>
    </row>
    <row r="9" spans="1:10" ht="36" customHeight="1">
      <c r="E9" s="190"/>
      <c r="F9" s="190"/>
      <c r="G9" s="190"/>
      <c r="H9" s="190"/>
      <c r="I9" s="437" t="s">
        <v>1226</v>
      </c>
      <c r="J9" s="433"/>
    </row>
    <row r="10" spans="1:10" ht="36" customHeight="1">
      <c r="E10" s="190"/>
      <c r="F10" s="190"/>
      <c r="G10" s="190"/>
      <c r="H10" s="190"/>
      <c r="I10" s="437" t="s">
        <v>1227</v>
      </c>
      <c r="J10" s="433"/>
    </row>
    <row r="11" spans="1:10" ht="36" customHeight="1">
      <c r="E11" s="190"/>
      <c r="F11" s="190"/>
      <c r="G11" s="190"/>
      <c r="H11" s="190"/>
      <c r="I11" s="437" t="s">
        <v>1228</v>
      </c>
      <c r="J11" s="428"/>
    </row>
    <row r="12" spans="1:10" ht="36" customHeight="1" thickBot="1">
      <c r="E12" s="195"/>
      <c r="F12" s="195"/>
      <c r="G12" s="195"/>
      <c r="H12" s="195"/>
      <c r="J12" s="429"/>
    </row>
    <row r="13" spans="1:10" ht="36" customHeight="1" thickBot="1">
      <c r="C13" s="796" t="s">
        <v>65</v>
      </c>
      <c r="D13" s="797"/>
      <c r="E13" s="196" t="s">
        <v>2003</v>
      </c>
      <c r="F13" s="196"/>
      <c r="G13" s="196"/>
      <c r="H13" s="251" t="s">
        <v>520</v>
      </c>
      <c r="I13" s="453" t="s">
        <v>65</v>
      </c>
      <c r="J13" s="433"/>
    </row>
    <row r="14" spans="1:10" ht="36" customHeight="1">
      <c r="E14" s="190" t="s">
        <v>342</v>
      </c>
      <c r="F14" s="190"/>
      <c r="G14" s="190"/>
      <c r="H14" s="190"/>
      <c r="I14" s="437" t="s">
        <v>1224</v>
      </c>
      <c r="J14" s="428"/>
    </row>
    <row r="15" spans="1:10" ht="36" customHeight="1">
      <c r="E15" s="190" t="s">
        <v>2004</v>
      </c>
      <c r="F15" s="190"/>
      <c r="G15" s="190"/>
      <c r="H15" s="190"/>
      <c r="I15" s="437" t="s">
        <v>1225</v>
      </c>
      <c r="J15" s="428"/>
    </row>
    <row r="16" spans="1:10" ht="36" customHeight="1">
      <c r="E16" s="190"/>
      <c r="F16" s="190"/>
      <c r="G16" s="190"/>
      <c r="H16" s="190"/>
      <c r="I16" s="456"/>
      <c r="J16" s="428"/>
    </row>
    <row r="17" spans="3:10" ht="36" customHeight="1" thickBot="1">
      <c r="E17" s="195"/>
      <c r="F17" s="195"/>
      <c r="G17" s="195"/>
      <c r="H17" s="195"/>
      <c r="J17" s="429"/>
    </row>
    <row r="18" spans="3:10" ht="36" customHeight="1" thickBot="1">
      <c r="C18" s="796" t="s">
        <v>521</v>
      </c>
      <c r="D18" s="797"/>
      <c r="E18" s="196" t="s">
        <v>2005</v>
      </c>
      <c r="F18" s="196"/>
      <c r="G18" s="196"/>
      <c r="H18" s="239" t="s">
        <v>471</v>
      </c>
      <c r="I18" s="453" t="s">
        <v>66</v>
      </c>
      <c r="J18" s="434"/>
    </row>
    <row r="19" spans="3:10" ht="36" customHeight="1">
      <c r="E19" s="190" t="s">
        <v>2006</v>
      </c>
      <c r="F19" s="190"/>
      <c r="G19" s="190"/>
      <c r="H19" s="190"/>
      <c r="I19" s="438" t="s">
        <v>1121</v>
      </c>
      <c r="J19" s="433"/>
    </row>
    <row r="20" spans="3:10" ht="36" customHeight="1">
      <c r="E20" s="190" t="s">
        <v>2007</v>
      </c>
      <c r="F20" s="190"/>
      <c r="G20" s="190"/>
      <c r="H20" s="190"/>
      <c r="J20" s="428"/>
    </row>
    <row r="21" spans="3:10" ht="36" customHeight="1">
      <c r="E21" s="190" t="s">
        <v>349</v>
      </c>
      <c r="F21" s="190"/>
      <c r="G21" s="190"/>
      <c r="H21" s="190"/>
      <c r="I21" s="437"/>
      <c r="J21" s="428"/>
    </row>
    <row r="22" spans="3:10" ht="36" customHeight="1" thickBot="1">
      <c r="E22" s="195"/>
      <c r="F22" s="195"/>
      <c r="G22" s="195"/>
      <c r="H22" s="195"/>
      <c r="I22" s="457"/>
      <c r="J22" s="429"/>
    </row>
    <row r="23" spans="3:10">
      <c r="I23" s="173"/>
      <c r="J23" s="173"/>
    </row>
    <row r="24" spans="3:10">
      <c r="I24" s="173"/>
      <c r="J24" s="173"/>
    </row>
    <row r="25" spans="3:10">
      <c r="I25" s="173"/>
      <c r="J25" s="173"/>
    </row>
    <row r="26" spans="3:10">
      <c r="I26" s="173"/>
      <c r="J26" s="173"/>
    </row>
    <row r="27" spans="3:10">
      <c r="I27" s="173"/>
      <c r="J27" s="173"/>
    </row>
    <row r="28" spans="3:10">
      <c r="I28" s="173"/>
      <c r="J28" s="173"/>
    </row>
    <row r="29" spans="3:10">
      <c r="I29" s="173"/>
      <c r="J29" s="173"/>
    </row>
    <row r="30" spans="3:10">
      <c r="I30" s="173"/>
      <c r="J30" s="173"/>
    </row>
    <row r="31" spans="3:10">
      <c r="I31" s="173"/>
      <c r="J31" s="173"/>
    </row>
    <row r="32" spans="3:10">
      <c r="I32" s="173"/>
      <c r="J32" s="173"/>
    </row>
    <row r="33" spans="9:10">
      <c r="I33" s="173"/>
      <c r="J33" s="173"/>
    </row>
    <row r="34" spans="9:10">
      <c r="I34" s="173"/>
      <c r="J34" s="173"/>
    </row>
    <row r="35" spans="9:10">
      <c r="I35" s="173"/>
      <c r="J35" s="173"/>
    </row>
    <row r="36" spans="9:10">
      <c r="I36" s="173"/>
      <c r="J36" s="173"/>
    </row>
    <row r="37" spans="9:10">
      <c r="I37" s="173"/>
      <c r="J37" s="173"/>
    </row>
  </sheetData>
  <sheetProtection algorithmName="SHA-512" hashValue="fsylNNT37I4ckrXnCQHtVezsNCnqz6bvDxDYWzgdHgyK7Qic+H1cyg+63xrIl+wIq1V8F9n7MWc0s9Z6UvUSew==" saltValue="RAmUp5Qz9j4eJaCiANjYeQ==" spinCount="100000" sheet="1"/>
  <customSheetViews>
    <customSheetView guid="{15F8A144-BC19-4B70-B468-75C2D0F16780}">
      <pageMargins left="0.7" right="0.7" top="0.75" bottom="0.75" header="0.3" footer="0.3"/>
    </customSheetView>
  </customSheetViews>
  <mergeCells count="5">
    <mergeCell ref="B1:E1"/>
    <mergeCell ref="C3:D3"/>
    <mergeCell ref="C8:D8"/>
    <mergeCell ref="C13:D13"/>
    <mergeCell ref="C18:D18"/>
  </mergeCells>
  <hyperlinks>
    <hyperlink ref="I14" r:id="rId1" xr:uid="{63AA46AF-910E-42CC-94F1-84E88F257FDF}"/>
    <hyperlink ref="I15" r:id="rId2" xr:uid="{C8CB2F52-D7A5-4EB1-99AA-22A0B55E99A0}"/>
    <hyperlink ref="I9" r:id="rId3" xr:uid="{6A37EEDF-70FB-421A-BDF7-54778DC04FCE}"/>
    <hyperlink ref="I10" r:id="rId4" xr:uid="{E292CB19-9941-4FAD-A5EA-6F6D2F673802}"/>
    <hyperlink ref="I11" r:id="rId5" xr:uid="{4A14FE40-6AAE-43E5-9071-C2A485438929}"/>
    <hyperlink ref="I4" r:id="rId6" display="https://www.ame.org/files/target/articlesLean Measures 2-09.pdf" xr:uid="{93DF559B-15B3-4D4F-A8B4-D07401712969}"/>
    <hyperlink ref="I5" r:id="rId7" xr:uid="{E8AE4570-C9FD-4E3F-9F51-8B5EC4C07404}"/>
    <hyperlink ref="I6" r:id="rId8" xr:uid="{DBDFF674-7478-4985-BD8E-FFE8355BA2CD}"/>
    <hyperlink ref="I19" r:id="rId9" xr:uid="{F476EAFF-04D9-42AC-B95A-4E7A4197EF3E}"/>
  </hyperlinks>
  <pageMargins left="0.7" right="0.7" top="0.75" bottom="0.75" header="0.3" footer="0.3"/>
  <drawing r:id="rId1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21C87-0F0E-4BDF-A323-007B378F6E05}">
  <sheetPr codeName="Sheet29">
    <tabColor theme="2"/>
  </sheetPr>
  <dimension ref="A1:J37"/>
  <sheetViews>
    <sheetView workbookViewId="0">
      <selection activeCell="E16" sqref="E16"/>
    </sheetView>
  </sheetViews>
  <sheetFormatPr baseColWidth="10" defaultColWidth="9.1640625" defaultRowHeight="15"/>
  <cols>
    <col min="1" max="1" width="9.1640625" style="173"/>
    <col min="2" max="2" width="3.1640625" style="173" customWidth="1"/>
    <col min="3" max="4" width="9.1640625" style="182"/>
    <col min="5" max="5" width="32.1640625" style="173" customWidth="1"/>
    <col min="6" max="6" width="36.5" style="173" customWidth="1"/>
    <col min="7" max="7" width="35" style="173" customWidth="1"/>
    <col min="8" max="8" width="30.83203125" style="173" customWidth="1"/>
    <col min="9" max="10" width="30.83203125" style="423" customWidth="1"/>
    <col min="11" max="16384" width="9.1640625" style="173"/>
  </cols>
  <sheetData>
    <row r="1" spans="1:10" ht="45.75" customHeight="1" thickBot="1">
      <c r="B1" s="795" t="s">
        <v>81</v>
      </c>
      <c r="C1" s="795"/>
      <c r="D1" s="795"/>
      <c r="E1" s="795"/>
      <c r="F1" s="180"/>
    </row>
    <row r="2" spans="1:10" ht="36" customHeight="1" thickBot="1">
      <c r="A2" s="181" t="s">
        <v>416</v>
      </c>
      <c r="E2" s="183" t="s">
        <v>110</v>
      </c>
      <c r="F2" s="183" t="s">
        <v>110</v>
      </c>
      <c r="G2" s="184" t="s">
        <v>111</v>
      </c>
      <c r="H2" s="185" t="s">
        <v>417</v>
      </c>
      <c r="I2" s="185" t="s">
        <v>1052</v>
      </c>
      <c r="J2" s="210" t="s">
        <v>1064</v>
      </c>
    </row>
    <row r="3" spans="1:10" ht="36" customHeight="1" thickBot="1">
      <c r="C3" s="796" t="s">
        <v>67</v>
      </c>
      <c r="D3" s="797"/>
      <c r="E3" s="196" t="s">
        <v>1998</v>
      </c>
      <c r="F3" s="196"/>
      <c r="G3" s="248" t="s">
        <v>522</v>
      </c>
      <c r="H3" s="244" t="s">
        <v>518</v>
      </c>
      <c r="I3" s="453" t="s">
        <v>67</v>
      </c>
      <c r="J3" s="432"/>
    </row>
    <row r="4" spans="1:10" ht="36" customHeight="1">
      <c r="E4" s="190" t="s">
        <v>355</v>
      </c>
      <c r="F4" s="190"/>
      <c r="G4" s="190"/>
      <c r="H4" s="190"/>
      <c r="I4" s="515" t="s">
        <v>1202</v>
      </c>
      <c r="J4" s="433"/>
    </row>
    <row r="5" spans="1:10" ht="36" customHeight="1">
      <c r="E5" s="190"/>
      <c r="F5" s="190"/>
      <c r="G5" s="190"/>
      <c r="H5" s="190"/>
      <c r="I5" s="498" t="s">
        <v>1222</v>
      </c>
      <c r="J5" s="433"/>
    </row>
    <row r="6" spans="1:10" ht="36" customHeight="1">
      <c r="E6" s="190"/>
      <c r="F6" s="190"/>
      <c r="G6" s="190"/>
      <c r="H6" s="190"/>
      <c r="I6" s="515" t="s">
        <v>1232</v>
      </c>
      <c r="J6" s="428"/>
    </row>
    <row r="7" spans="1:10" ht="36" customHeight="1" thickBot="1">
      <c r="E7" s="195"/>
      <c r="F7" s="195"/>
      <c r="G7" s="195"/>
      <c r="H7" s="195"/>
      <c r="I7" s="498" t="s">
        <v>1235</v>
      </c>
      <c r="J7" s="429"/>
    </row>
    <row r="8" spans="1:10" ht="36" customHeight="1" thickBot="1">
      <c r="C8" s="796" t="s">
        <v>68</v>
      </c>
      <c r="D8" s="797"/>
      <c r="E8" s="196" t="s">
        <v>2008</v>
      </c>
      <c r="F8" s="196"/>
      <c r="G8" s="405" t="s">
        <v>917</v>
      </c>
      <c r="H8" s="238" t="s">
        <v>523</v>
      </c>
      <c r="I8" s="509" t="s">
        <v>68</v>
      </c>
      <c r="J8" s="434"/>
    </row>
    <row r="9" spans="1:10" ht="36" customHeight="1">
      <c r="E9" s="190" t="s">
        <v>355</v>
      </c>
      <c r="F9" s="190"/>
      <c r="G9" s="190"/>
      <c r="H9" s="190"/>
      <c r="I9" s="498" t="s">
        <v>1217</v>
      </c>
      <c r="J9" s="433"/>
    </row>
    <row r="10" spans="1:10" ht="36" customHeight="1">
      <c r="E10" s="190" t="s">
        <v>1998</v>
      </c>
      <c r="F10" s="190"/>
      <c r="G10" s="190"/>
      <c r="H10" s="190"/>
      <c r="I10" s="498" t="s">
        <v>1234</v>
      </c>
      <c r="J10" s="433"/>
    </row>
    <row r="11" spans="1:10" ht="36" customHeight="1">
      <c r="E11" s="190"/>
      <c r="F11" s="190"/>
      <c r="G11" s="190"/>
      <c r="H11" s="190"/>
      <c r="I11" s="507"/>
      <c r="J11" s="428"/>
    </row>
    <row r="12" spans="1:10" ht="36" customHeight="1" thickBot="1">
      <c r="E12" s="195"/>
      <c r="F12" s="195"/>
      <c r="G12" s="195"/>
      <c r="H12" s="195"/>
      <c r="I12" s="456"/>
      <c r="J12" s="429"/>
    </row>
    <row r="13" spans="1:10" ht="36" customHeight="1" thickBot="1">
      <c r="C13" s="796" t="s">
        <v>69</v>
      </c>
      <c r="D13" s="797"/>
      <c r="E13" s="196" t="s">
        <v>2009</v>
      </c>
      <c r="F13" s="196"/>
      <c r="G13" s="196"/>
      <c r="H13" s="239" t="s">
        <v>516</v>
      </c>
      <c r="I13" s="506" t="s">
        <v>69</v>
      </c>
      <c r="J13" s="433"/>
    </row>
    <row r="14" spans="1:10" ht="36" customHeight="1" thickBot="1">
      <c r="E14" s="190" t="s">
        <v>1991</v>
      </c>
      <c r="F14" s="190"/>
      <c r="G14" s="190"/>
      <c r="H14" s="190"/>
      <c r="I14" s="438" t="s">
        <v>1233</v>
      </c>
      <c r="J14" s="428"/>
    </row>
    <row r="15" spans="1:10" ht="36" customHeight="1">
      <c r="E15" s="190" t="s">
        <v>2010</v>
      </c>
      <c r="F15" s="190"/>
      <c r="G15" s="190"/>
      <c r="H15" s="190"/>
      <c r="I15" s="506" t="s">
        <v>66</v>
      </c>
      <c r="J15" s="428"/>
    </row>
    <row r="16" spans="1:10" ht="36" customHeight="1">
      <c r="E16" s="190" t="s">
        <v>1947</v>
      </c>
      <c r="F16" s="190"/>
      <c r="G16" s="190"/>
      <c r="H16" s="190"/>
      <c r="I16" s="438" t="s">
        <v>1219</v>
      </c>
      <c r="J16" s="428"/>
    </row>
    <row r="17" spans="5:10" ht="36" customHeight="1" thickBot="1">
      <c r="E17" s="195"/>
      <c r="F17" s="195"/>
      <c r="G17" s="195"/>
      <c r="H17" s="195"/>
      <c r="I17" s="457"/>
      <c r="J17" s="429"/>
    </row>
    <row r="18" spans="5:10">
      <c r="I18" s="173"/>
      <c r="J18" s="173"/>
    </row>
    <row r="19" spans="5:10">
      <c r="I19" s="173"/>
      <c r="J19" s="173"/>
    </row>
    <row r="20" spans="5:10">
      <c r="I20" s="173"/>
      <c r="J20" s="173"/>
    </row>
    <row r="21" spans="5:10">
      <c r="I21" s="173"/>
      <c r="J21" s="173"/>
    </row>
    <row r="22" spans="5:10">
      <c r="I22" s="173"/>
      <c r="J22" s="173"/>
    </row>
    <row r="23" spans="5:10">
      <c r="I23" s="173"/>
      <c r="J23" s="173"/>
    </row>
    <row r="24" spans="5:10">
      <c r="I24" s="173"/>
      <c r="J24" s="173"/>
    </row>
    <row r="25" spans="5:10">
      <c r="I25" s="173"/>
      <c r="J25" s="173"/>
    </row>
    <row r="26" spans="5:10">
      <c r="I26" s="173"/>
      <c r="J26" s="173"/>
    </row>
    <row r="27" spans="5:10">
      <c r="I27" s="173"/>
      <c r="J27" s="173"/>
    </row>
    <row r="28" spans="5:10">
      <c r="I28" s="173"/>
      <c r="J28" s="173"/>
    </row>
    <row r="29" spans="5:10">
      <c r="I29" s="173"/>
      <c r="J29" s="173"/>
    </row>
    <row r="30" spans="5:10">
      <c r="I30" s="173"/>
      <c r="J30" s="173"/>
    </row>
    <row r="31" spans="5:10">
      <c r="I31" s="173"/>
      <c r="J31" s="173"/>
    </row>
    <row r="32" spans="5:10">
      <c r="I32" s="173"/>
      <c r="J32" s="173"/>
    </row>
    <row r="33" spans="9:10">
      <c r="I33" s="173"/>
      <c r="J33" s="173"/>
    </row>
    <row r="34" spans="9:10">
      <c r="I34" s="173"/>
      <c r="J34" s="173"/>
    </row>
    <row r="35" spans="9:10">
      <c r="I35" s="173"/>
      <c r="J35" s="173"/>
    </row>
    <row r="36" spans="9:10">
      <c r="I36" s="173"/>
      <c r="J36" s="173"/>
    </row>
    <row r="37" spans="9:10">
      <c r="I37" s="173"/>
      <c r="J37" s="173"/>
    </row>
  </sheetData>
  <sheetProtection algorithmName="SHA-512" hashValue="3CktU9IFo34ITH8+ne+kwKgLzu9BRalz41SrBnJSvnl0D2OVSr0LSJ0meq8VQjuQ3aLrvPyo+FxIMEu6FIF55Q==" saltValue="jouDszQWi5rdZwJylK+E+w==" spinCount="100000" sheet="1"/>
  <customSheetViews>
    <customSheetView guid="{15F8A144-BC19-4B70-B468-75C2D0F16780}">
      <pageMargins left="0.7" right="0.7" top="0.75" bottom="0.75" header="0.3" footer="0.3"/>
    </customSheetView>
  </customSheetViews>
  <mergeCells count="4">
    <mergeCell ref="B1:E1"/>
    <mergeCell ref="C3:D3"/>
    <mergeCell ref="C8:D8"/>
    <mergeCell ref="C13:D13"/>
  </mergeCells>
  <hyperlinks>
    <hyperlink ref="G3" r:id="rId1" display="Lean Accounting Principles, Practices and Tools (Webinar)" xr:uid="{CAEA23E3-73F3-4C2D-8E89-865C4DFF3921}"/>
    <hyperlink ref="G8" r:id="rId2" xr:uid="{EFB0F951-BAB5-492F-ADE6-49A4C6BA1FB2}"/>
    <hyperlink ref="I4" r:id="rId3" xr:uid="{41377E46-8669-4F5B-92EC-6E3CE46FACDB}"/>
    <hyperlink ref="I5" r:id="rId4" xr:uid="{3E917698-1955-478D-BA22-48310C9C2C6D}"/>
    <hyperlink ref="I9" r:id="rId5" xr:uid="{236310DF-4DF1-44A8-86AD-4A97E9B69009}"/>
    <hyperlink ref="I6" r:id="rId6" xr:uid="{99ADAA83-C474-470D-A9B7-AD0F3CCBB6FF}"/>
    <hyperlink ref="I14" r:id="rId7" xr:uid="{B42AE844-4E9A-4754-8C3F-BCDBC806892A}"/>
    <hyperlink ref="I16" r:id="rId8" xr:uid="{E9AB923C-D6AF-4E2C-9419-0A89267DF9CA}"/>
    <hyperlink ref="I10" r:id="rId9" xr:uid="{ADFD1BAF-EED5-4D2F-914B-DA99784587EC}"/>
    <hyperlink ref="I7" r:id="rId10" xr:uid="{2611D320-5DC0-4CB2-9633-90FBEDEF455A}"/>
  </hyperlinks>
  <pageMargins left="0.7" right="0.7" top="0.75" bottom="0.75" header="0.3" footer="0.3"/>
  <drawing r:id="rId1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8CC83-E3F7-4EB0-A8E5-6754807C7C69}">
  <sheetPr codeName="Sheet30"/>
  <dimension ref="A1"/>
  <sheetViews>
    <sheetView zoomScale="110" workbookViewId="0">
      <selection activeCell="M10" sqref="M10"/>
    </sheetView>
  </sheetViews>
  <sheetFormatPr baseColWidth="10" defaultColWidth="9.1640625" defaultRowHeight="15"/>
  <cols>
    <col min="1" max="16384" width="9.1640625" style="1"/>
  </cols>
  <sheetData/>
  <sheetProtection algorithmName="SHA-512" hashValue="e7mBGM4A47gRbp+4OFdZ/ZRLU85ZzaqJn3g9r5w3IDU83K2OKYSkWArRFTySN06beVamVCmjpxZvsVAvLPA+hA==" saltValue="QOU7ul1Ud4+kqS4CvWZX+w==" spinCount="100000" sheet="1" objects="1" scenarios="1"/>
  <customSheetViews>
    <customSheetView guid="{15F8A144-BC19-4B70-B468-75C2D0F16780}">
      <pageMargins left="0.7" right="0.7" top="0.75" bottom="0.75" header="0.3" footer="0.3"/>
    </customSheetView>
  </customSheetView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6BD26-C9E8-4B7D-9636-0370F5EAE10C}">
  <sheetPr codeName="Sheet31">
    <tabColor theme="7"/>
    <pageSetUpPr fitToPage="1"/>
  </sheetPr>
  <dimension ref="A1:AU303"/>
  <sheetViews>
    <sheetView zoomScale="108" zoomScaleNormal="100" workbookViewId="0">
      <selection sqref="A1:N1"/>
    </sheetView>
  </sheetViews>
  <sheetFormatPr baseColWidth="10" defaultColWidth="8.83203125" defaultRowHeight="15"/>
  <cols>
    <col min="1" max="1" width="2" customWidth="1"/>
    <col min="2" max="2" width="32.33203125" customWidth="1"/>
    <col min="3" max="13" width="35.6640625" customWidth="1"/>
    <col min="14" max="14" width="2.33203125" customWidth="1"/>
    <col min="15" max="15" width="35.6640625" customWidth="1"/>
    <col min="16" max="16" width="1.5" style="260" customWidth="1"/>
    <col min="17" max="17" width="40.5" style="1" customWidth="1"/>
    <col min="18" max="18" width="1.5" style="260" customWidth="1"/>
    <col min="19" max="19" width="36.6640625" style="1" customWidth="1"/>
    <col min="20" max="20" width="1.5" style="260" customWidth="1"/>
    <col min="21" max="21" width="83.83203125" style="1" customWidth="1"/>
    <col min="22" max="22" width="1.5" style="260" customWidth="1"/>
    <col min="23" max="23" width="36.6640625" style="1" customWidth="1"/>
    <col min="24" max="24" width="1.5" style="260" customWidth="1"/>
    <col min="25" max="25" width="36.6640625" style="1" customWidth="1"/>
    <col min="26" max="26" width="1.5" style="260" customWidth="1"/>
    <col min="27" max="47" width="9.1640625" style="1"/>
  </cols>
  <sheetData>
    <row r="1" spans="1:26" ht="43.5" customHeight="1" thickBot="1">
      <c r="A1" s="813" t="s">
        <v>566</v>
      </c>
      <c r="B1" s="814"/>
      <c r="C1" s="814"/>
      <c r="D1" s="814"/>
      <c r="E1" s="814"/>
      <c r="F1" s="814"/>
      <c r="G1" s="814"/>
      <c r="H1" s="814"/>
      <c r="I1" s="814"/>
      <c r="J1" s="814"/>
      <c r="K1" s="814"/>
      <c r="L1" s="814"/>
      <c r="M1" s="814"/>
      <c r="N1" s="814"/>
      <c r="O1" s="259"/>
    </row>
    <row r="2" spans="1:26" ht="16" thickBot="1">
      <c r="A2" s="260"/>
      <c r="B2" s="261" t="s">
        <v>377</v>
      </c>
      <c r="C2" s="261" t="s">
        <v>71</v>
      </c>
      <c r="D2" s="261" t="s">
        <v>72</v>
      </c>
      <c r="E2" s="261" t="s">
        <v>73</v>
      </c>
      <c r="F2" s="261" t="s">
        <v>74</v>
      </c>
      <c r="G2" s="262" t="s">
        <v>387</v>
      </c>
      <c r="H2" s="262" t="s">
        <v>77</v>
      </c>
      <c r="I2" s="262" t="s">
        <v>388</v>
      </c>
      <c r="J2" s="262" t="s">
        <v>78</v>
      </c>
      <c r="K2" s="262" t="s">
        <v>79</v>
      </c>
      <c r="L2" s="262" t="s">
        <v>80</v>
      </c>
      <c r="M2" s="262" t="s">
        <v>81</v>
      </c>
      <c r="N2" s="260"/>
      <c r="O2" s="262" t="s">
        <v>567</v>
      </c>
      <c r="Q2" s="262" t="s">
        <v>919</v>
      </c>
      <c r="S2" s="262" t="s">
        <v>568</v>
      </c>
      <c r="U2" s="262" t="s">
        <v>569</v>
      </c>
      <c r="W2" s="262" t="s">
        <v>570</v>
      </c>
      <c r="Y2" s="262" t="s">
        <v>571</v>
      </c>
    </row>
    <row r="3" spans="1:26" ht="20" customHeight="1">
      <c r="A3" s="260"/>
      <c r="B3" s="4"/>
      <c r="C3" s="259"/>
      <c r="D3" s="5"/>
      <c r="E3" s="6"/>
      <c r="F3" s="4"/>
      <c r="G3" s="4"/>
      <c r="H3" s="4"/>
      <c r="I3" s="4"/>
      <c r="J3" s="4"/>
      <c r="K3" s="4"/>
      <c r="L3" s="4"/>
      <c r="M3" s="4"/>
      <c r="N3" s="260"/>
      <c r="O3" s="259"/>
      <c r="S3" s="263"/>
      <c r="U3" s="263"/>
      <c r="W3" s="263"/>
      <c r="Y3" s="263"/>
    </row>
    <row r="4" spans="1:26" ht="20" customHeight="1">
      <c r="A4" s="260"/>
      <c r="B4" s="7"/>
      <c r="C4" s="264"/>
      <c r="D4" s="8"/>
      <c r="E4" s="1"/>
      <c r="F4" s="7"/>
      <c r="G4" s="7"/>
      <c r="H4" s="7"/>
      <c r="I4" s="7"/>
      <c r="J4" s="7"/>
      <c r="K4" s="7"/>
      <c r="L4" s="7"/>
      <c r="M4" s="7"/>
      <c r="N4" s="260"/>
      <c r="O4" s="264"/>
    </row>
    <row r="5" spans="1:26" ht="20" customHeight="1">
      <c r="A5" s="260"/>
      <c r="B5" s="7"/>
      <c r="C5" s="264"/>
      <c r="D5" s="8"/>
      <c r="E5" s="1"/>
      <c r="F5" s="7"/>
      <c r="G5" s="7"/>
      <c r="H5" s="7"/>
      <c r="I5" s="7"/>
      <c r="J5" s="7"/>
      <c r="K5" s="7"/>
      <c r="L5" s="7"/>
      <c r="M5" s="7"/>
      <c r="N5" s="260"/>
      <c r="O5" s="264"/>
    </row>
    <row r="6" spans="1:26" ht="20" customHeight="1">
      <c r="A6" s="260"/>
      <c r="B6" s="7"/>
      <c r="C6" s="264"/>
      <c r="D6" s="8"/>
      <c r="E6" s="1"/>
      <c r="F6" s="7"/>
      <c r="G6" s="7"/>
      <c r="H6" s="7"/>
      <c r="I6" s="7"/>
      <c r="J6" s="7"/>
      <c r="K6" s="7"/>
      <c r="L6" s="7"/>
      <c r="M6" s="7"/>
      <c r="N6" s="260"/>
      <c r="O6" s="264"/>
    </row>
    <row r="7" spans="1:26" ht="20" customHeight="1">
      <c r="A7" s="260"/>
      <c r="B7" s="7"/>
      <c r="C7" s="264"/>
      <c r="D7" s="8"/>
      <c r="E7" s="1"/>
      <c r="F7" s="7"/>
      <c r="G7" s="7"/>
      <c r="H7" s="7"/>
      <c r="I7" s="7"/>
      <c r="J7" s="7"/>
      <c r="K7" s="7"/>
      <c r="L7" s="7"/>
      <c r="M7" s="7"/>
      <c r="N7" s="260"/>
      <c r="O7" s="264"/>
    </row>
    <row r="8" spans="1:26" ht="20" customHeight="1">
      <c r="A8" s="260"/>
      <c r="B8" s="7"/>
      <c r="C8" s="264"/>
      <c r="D8" s="8"/>
      <c r="E8" s="1"/>
      <c r="F8" s="7"/>
      <c r="G8" s="7"/>
      <c r="H8" s="7"/>
      <c r="I8" s="7"/>
      <c r="J8" s="7"/>
      <c r="K8" s="7"/>
      <c r="L8" s="7"/>
      <c r="M8" s="7"/>
      <c r="N8" s="260"/>
      <c r="O8" s="264"/>
    </row>
    <row r="9" spans="1:26" ht="20" customHeight="1">
      <c r="A9" s="260"/>
      <c r="B9" s="7"/>
      <c r="C9" s="264"/>
      <c r="D9" s="8"/>
      <c r="E9" s="1"/>
      <c r="F9" s="7"/>
      <c r="G9" s="7"/>
      <c r="H9" s="7"/>
      <c r="I9" s="7"/>
      <c r="J9" s="7"/>
      <c r="K9" s="7"/>
      <c r="L9" s="7"/>
      <c r="M9" s="7"/>
      <c r="N9" s="260"/>
      <c r="O9" s="264"/>
    </row>
    <row r="10" spans="1:26" ht="20" customHeight="1">
      <c r="A10" s="260"/>
      <c r="B10" s="7"/>
      <c r="C10" s="264"/>
      <c r="D10" s="8"/>
      <c r="E10" s="1"/>
      <c r="F10" s="7"/>
      <c r="G10" s="7"/>
      <c r="H10" s="7"/>
      <c r="I10" s="7"/>
      <c r="J10" s="7"/>
      <c r="K10" s="7"/>
      <c r="L10" s="7"/>
      <c r="M10" s="7"/>
      <c r="N10" s="260"/>
      <c r="O10" s="264"/>
    </row>
    <row r="11" spans="1:26" ht="20" customHeight="1">
      <c r="A11" s="260"/>
      <c r="B11" s="7"/>
      <c r="C11" s="264"/>
      <c r="D11" s="8"/>
      <c r="E11" s="8"/>
      <c r="F11" s="264"/>
      <c r="G11" s="264"/>
      <c r="H11" s="264"/>
      <c r="I11" s="264"/>
      <c r="J11" s="264"/>
      <c r="K11" s="264"/>
      <c r="L11" s="264"/>
      <c r="M11" s="264"/>
      <c r="N11" s="260"/>
      <c r="O11" s="264"/>
    </row>
    <row r="12" spans="1:26" ht="20" customHeight="1">
      <c r="A12" s="260"/>
      <c r="B12" s="7"/>
      <c r="C12" s="264"/>
      <c r="D12" s="8"/>
      <c r="E12" s="8"/>
      <c r="F12" s="264"/>
      <c r="G12" s="264"/>
      <c r="H12" s="264"/>
      <c r="I12" s="264"/>
      <c r="J12" s="264"/>
      <c r="K12" s="264"/>
      <c r="L12" s="264"/>
      <c r="M12" s="264"/>
      <c r="N12" s="260"/>
      <c r="O12" s="264"/>
    </row>
    <row r="13" spans="1:26" ht="20" customHeight="1">
      <c r="A13" s="260"/>
      <c r="B13" s="7"/>
      <c r="C13" s="264"/>
      <c r="D13" s="8"/>
      <c r="E13" s="8"/>
      <c r="F13" s="264"/>
      <c r="G13" s="264"/>
      <c r="H13" s="264"/>
      <c r="I13" s="264"/>
      <c r="J13" s="264"/>
      <c r="K13" s="264"/>
      <c r="L13" s="264"/>
      <c r="M13" s="264"/>
      <c r="N13" s="260"/>
      <c r="O13" s="264"/>
    </row>
    <row r="14" spans="1:26" s="1" customFormat="1" ht="20" customHeight="1">
      <c r="A14" s="260"/>
      <c r="B14" s="7"/>
      <c r="C14" s="264"/>
      <c r="D14" s="8"/>
      <c r="E14" s="8"/>
      <c r="F14" s="264"/>
      <c r="G14" s="264"/>
      <c r="H14" s="264"/>
      <c r="I14" s="264"/>
      <c r="J14" s="264"/>
      <c r="K14" s="264"/>
      <c r="L14" s="264"/>
      <c r="M14" s="264"/>
      <c r="N14" s="260"/>
      <c r="O14" s="264"/>
      <c r="P14" s="260"/>
      <c r="R14" s="260"/>
      <c r="T14" s="260"/>
      <c r="V14" s="260"/>
      <c r="X14" s="260"/>
      <c r="Z14" s="260"/>
    </row>
    <row r="15" spans="1:26" s="1" customFormat="1" ht="20" customHeight="1">
      <c r="A15" s="260"/>
      <c r="B15" s="7"/>
      <c r="C15" s="264"/>
      <c r="D15" s="8"/>
      <c r="E15" s="8"/>
      <c r="F15" s="264"/>
      <c r="G15" s="264"/>
      <c r="H15" s="264"/>
      <c r="I15" s="264"/>
      <c r="J15" s="264"/>
      <c r="K15" s="264"/>
      <c r="L15" s="264"/>
      <c r="M15" s="264"/>
      <c r="N15" s="260"/>
      <c r="O15" s="264"/>
      <c r="P15" s="260"/>
      <c r="R15" s="260"/>
      <c r="T15" s="260"/>
      <c r="V15" s="260"/>
      <c r="X15" s="260"/>
      <c r="Z15" s="260"/>
    </row>
    <row r="16" spans="1:26" s="1" customFormat="1" ht="20" customHeight="1">
      <c r="A16" s="260"/>
      <c r="B16" s="7"/>
      <c r="C16" s="264"/>
      <c r="D16" s="8"/>
      <c r="E16" s="8"/>
      <c r="F16" s="264"/>
      <c r="G16" s="264"/>
      <c r="H16" s="264"/>
      <c r="I16" s="264"/>
      <c r="J16" s="264"/>
      <c r="K16" s="264"/>
      <c r="L16" s="264"/>
      <c r="M16" s="264"/>
      <c r="N16" s="260"/>
      <c r="O16" s="264"/>
      <c r="P16" s="260"/>
      <c r="R16" s="260"/>
      <c r="T16" s="260"/>
      <c r="V16" s="260"/>
      <c r="X16" s="260"/>
      <c r="Z16" s="260"/>
    </row>
    <row r="17" spans="1:26" s="1" customFormat="1" ht="20" customHeight="1">
      <c r="A17" s="260"/>
      <c r="B17" s="7"/>
      <c r="C17" s="264"/>
      <c r="D17" s="8"/>
      <c r="E17" s="8"/>
      <c r="F17" s="264"/>
      <c r="G17" s="264"/>
      <c r="H17" s="264"/>
      <c r="I17" s="264"/>
      <c r="J17" s="264"/>
      <c r="K17" s="264"/>
      <c r="L17" s="264"/>
      <c r="M17" s="264"/>
      <c r="N17" s="260"/>
      <c r="O17" s="264"/>
      <c r="P17" s="260"/>
      <c r="R17" s="260"/>
      <c r="T17" s="260"/>
      <c r="V17" s="260"/>
      <c r="X17" s="260"/>
      <c r="Z17" s="260"/>
    </row>
    <row r="18" spans="1:26" s="1" customFormat="1" ht="20" customHeight="1">
      <c r="A18" s="260"/>
      <c r="B18" s="7"/>
      <c r="C18" s="264"/>
      <c r="D18" s="8"/>
      <c r="E18" s="8"/>
      <c r="F18" s="264"/>
      <c r="G18" s="264"/>
      <c r="H18" s="264"/>
      <c r="I18" s="264"/>
      <c r="J18" s="264"/>
      <c r="K18" s="264"/>
      <c r="L18" s="264"/>
      <c r="M18" s="264"/>
      <c r="N18" s="260"/>
      <c r="O18" s="264"/>
      <c r="P18" s="260"/>
      <c r="R18" s="260"/>
      <c r="T18" s="260"/>
      <c r="V18" s="260"/>
      <c r="X18" s="260"/>
      <c r="Z18" s="260"/>
    </row>
    <row r="19" spans="1:26" s="1" customFormat="1" ht="20" customHeight="1">
      <c r="A19" s="260"/>
      <c r="B19" s="7"/>
      <c r="C19" s="264"/>
      <c r="D19" s="8"/>
      <c r="E19" s="8"/>
      <c r="F19" s="264"/>
      <c r="G19" s="264"/>
      <c r="H19" s="264"/>
      <c r="I19" s="264"/>
      <c r="J19" s="264"/>
      <c r="K19" s="264"/>
      <c r="L19" s="264"/>
      <c r="M19" s="264"/>
      <c r="N19" s="260"/>
      <c r="O19" s="264"/>
      <c r="P19" s="260"/>
      <c r="R19" s="260"/>
      <c r="T19" s="260"/>
      <c r="V19" s="260"/>
      <c r="X19" s="260"/>
      <c r="Z19" s="260"/>
    </row>
    <row r="20" spans="1:26" s="1" customFormat="1" ht="20" customHeight="1">
      <c r="A20" s="260"/>
      <c r="B20" s="7"/>
      <c r="C20" s="264"/>
      <c r="D20" s="8"/>
      <c r="E20" s="8"/>
      <c r="F20" s="264"/>
      <c r="G20" s="264"/>
      <c r="H20" s="264"/>
      <c r="I20" s="264"/>
      <c r="J20" s="264"/>
      <c r="K20" s="264"/>
      <c r="L20" s="264"/>
      <c r="M20" s="264"/>
      <c r="N20" s="260"/>
      <c r="O20" s="264"/>
      <c r="P20" s="260"/>
      <c r="R20" s="260"/>
      <c r="T20" s="260"/>
      <c r="V20" s="260"/>
      <c r="X20" s="260"/>
      <c r="Z20" s="260"/>
    </row>
    <row r="21" spans="1:26" s="1" customFormat="1" ht="20" customHeight="1">
      <c r="A21" s="260"/>
      <c r="B21" s="7"/>
      <c r="C21" s="264"/>
      <c r="D21" s="8"/>
      <c r="E21" s="8"/>
      <c r="F21" s="264"/>
      <c r="G21" s="264"/>
      <c r="H21" s="264"/>
      <c r="I21" s="264"/>
      <c r="J21" s="264"/>
      <c r="K21" s="264"/>
      <c r="L21" s="264"/>
      <c r="M21" s="264"/>
      <c r="N21" s="260"/>
      <c r="O21" s="264"/>
      <c r="P21" s="260"/>
      <c r="R21" s="260"/>
      <c r="T21" s="260"/>
      <c r="V21" s="260"/>
      <c r="X21" s="260"/>
      <c r="Z21" s="260"/>
    </row>
    <row r="22" spans="1:26" s="1" customFormat="1" ht="20" customHeight="1">
      <c r="A22" s="260"/>
      <c r="B22" s="7"/>
      <c r="C22" s="264"/>
      <c r="D22" s="8"/>
      <c r="E22" s="8"/>
      <c r="F22" s="264"/>
      <c r="G22" s="264"/>
      <c r="H22" s="264"/>
      <c r="I22" s="264"/>
      <c r="J22" s="264"/>
      <c r="K22" s="264"/>
      <c r="L22" s="264"/>
      <c r="M22" s="264"/>
      <c r="N22" s="260"/>
      <c r="O22" s="264"/>
      <c r="P22" s="260"/>
      <c r="R22" s="260"/>
      <c r="T22" s="260"/>
      <c r="V22" s="260"/>
      <c r="X22" s="260"/>
      <c r="Z22" s="260"/>
    </row>
    <row r="23" spans="1:26" s="1" customFormat="1" ht="20" customHeight="1">
      <c r="A23" s="260"/>
      <c r="B23" s="7"/>
      <c r="C23" s="264"/>
      <c r="D23" s="8"/>
      <c r="E23" s="8"/>
      <c r="F23" s="264"/>
      <c r="G23" s="264"/>
      <c r="H23" s="264"/>
      <c r="I23" s="264"/>
      <c r="J23" s="264"/>
      <c r="K23" s="264"/>
      <c r="L23" s="264"/>
      <c r="M23" s="264"/>
      <c r="N23" s="260"/>
      <c r="O23" s="264"/>
      <c r="P23" s="260"/>
      <c r="R23" s="260"/>
      <c r="T23" s="260"/>
      <c r="V23" s="260"/>
      <c r="X23" s="260"/>
      <c r="Z23" s="260"/>
    </row>
    <row r="24" spans="1:26" s="1" customFormat="1" ht="20" customHeight="1">
      <c r="A24" s="260"/>
      <c r="B24" s="7"/>
      <c r="C24" s="264"/>
      <c r="D24" s="8"/>
      <c r="E24" s="8"/>
      <c r="F24" s="264"/>
      <c r="G24" s="264"/>
      <c r="H24" s="264"/>
      <c r="I24" s="264"/>
      <c r="J24" s="264"/>
      <c r="K24" s="264"/>
      <c r="L24" s="264"/>
      <c r="M24" s="264"/>
      <c r="N24" s="260"/>
      <c r="O24" s="264"/>
      <c r="P24" s="260"/>
      <c r="R24" s="260"/>
      <c r="T24" s="260"/>
      <c r="V24" s="260"/>
      <c r="X24" s="260"/>
      <c r="Z24" s="260"/>
    </row>
    <row r="25" spans="1:26" s="1" customFormat="1" ht="20" customHeight="1">
      <c r="A25" s="260"/>
      <c r="B25" s="7"/>
      <c r="C25" s="264"/>
      <c r="D25" s="8"/>
      <c r="E25" s="8"/>
      <c r="F25" s="264"/>
      <c r="G25" s="264"/>
      <c r="H25" s="264"/>
      <c r="I25" s="264"/>
      <c r="J25" s="264"/>
      <c r="K25" s="264"/>
      <c r="L25" s="264"/>
      <c r="M25" s="264"/>
      <c r="N25" s="260"/>
      <c r="O25" s="264"/>
      <c r="P25" s="260"/>
      <c r="R25" s="260"/>
      <c r="T25" s="260"/>
      <c r="V25" s="260"/>
      <c r="X25" s="260"/>
      <c r="Z25" s="260"/>
    </row>
    <row r="26" spans="1:26" s="1" customFormat="1" ht="20" customHeight="1">
      <c r="A26" s="260"/>
      <c r="B26" s="7"/>
      <c r="C26" s="264"/>
      <c r="D26" s="8"/>
      <c r="E26" s="8"/>
      <c r="F26" s="264"/>
      <c r="G26" s="264"/>
      <c r="H26" s="264"/>
      <c r="I26" s="264"/>
      <c r="J26" s="264"/>
      <c r="K26" s="264"/>
      <c r="L26" s="264"/>
      <c r="M26" s="264"/>
      <c r="N26" s="260"/>
      <c r="O26" s="264"/>
      <c r="P26" s="260"/>
      <c r="R26" s="260"/>
      <c r="T26" s="260"/>
      <c r="V26" s="260"/>
      <c r="X26" s="260"/>
      <c r="Z26" s="260"/>
    </row>
    <row r="27" spans="1:26" s="1" customFormat="1" ht="20" customHeight="1">
      <c r="A27" s="260"/>
      <c r="B27" s="7"/>
      <c r="C27" s="264"/>
      <c r="D27" s="8"/>
      <c r="E27" s="8"/>
      <c r="F27" s="264"/>
      <c r="G27" s="264"/>
      <c r="H27" s="264"/>
      <c r="I27" s="264"/>
      <c r="J27" s="264"/>
      <c r="K27" s="264"/>
      <c r="L27" s="264"/>
      <c r="M27" s="264"/>
      <c r="N27" s="260"/>
      <c r="O27" s="264"/>
      <c r="P27" s="260"/>
      <c r="R27" s="260"/>
      <c r="T27" s="260"/>
      <c r="V27" s="260"/>
      <c r="X27" s="260"/>
      <c r="Z27" s="260"/>
    </row>
    <row r="28" spans="1:26" s="1" customFormat="1" ht="20" customHeight="1">
      <c r="A28" s="260"/>
      <c r="B28" s="7"/>
      <c r="C28" s="264"/>
      <c r="D28" s="8"/>
      <c r="E28" s="8"/>
      <c r="F28" s="264"/>
      <c r="G28" s="264"/>
      <c r="H28" s="264"/>
      <c r="I28" s="264"/>
      <c r="J28" s="264"/>
      <c r="K28" s="264"/>
      <c r="L28" s="264"/>
      <c r="M28" s="264"/>
      <c r="N28" s="260"/>
      <c r="O28" s="264"/>
      <c r="P28" s="260"/>
      <c r="R28" s="260"/>
      <c r="T28" s="260"/>
      <c r="V28" s="260"/>
      <c r="X28" s="260"/>
      <c r="Z28" s="260"/>
    </row>
    <row r="29" spans="1:26" s="1" customFormat="1" ht="20" customHeight="1">
      <c r="A29" s="260"/>
      <c r="B29" s="7"/>
      <c r="C29" s="264"/>
      <c r="D29" s="8"/>
      <c r="E29" s="8"/>
      <c r="F29" s="264"/>
      <c r="G29" s="264"/>
      <c r="H29" s="264"/>
      <c r="I29" s="264"/>
      <c r="J29" s="264"/>
      <c r="K29" s="264"/>
      <c r="L29" s="264"/>
      <c r="M29" s="264"/>
      <c r="N29" s="260"/>
      <c r="O29" s="264"/>
      <c r="P29" s="260"/>
      <c r="R29" s="260"/>
      <c r="T29" s="260"/>
      <c r="V29" s="260"/>
      <c r="X29" s="260"/>
      <c r="Z29" s="260"/>
    </row>
    <row r="30" spans="1:26" s="1" customFormat="1" ht="20" customHeight="1">
      <c r="A30" s="260"/>
      <c r="B30" s="7"/>
      <c r="C30" s="264"/>
      <c r="D30" s="8"/>
      <c r="E30" s="8"/>
      <c r="F30" s="264"/>
      <c r="G30" s="264"/>
      <c r="H30" s="264"/>
      <c r="I30" s="264"/>
      <c r="J30" s="264"/>
      <c r="K30" s="264"/>
      <c r="L30" s="264"/>
      <c r="M30" s="264"/>
      <c r="N30" s="260"/>
      <c r="O30" s="264"/>
      <c r="P30" s="260"/>
      <c r="R30" s="260"/>
      <c r="T30" s="260"/>
      <c r="V30" s="260"/>
      <c r="X30" s="260"/>
      <c r="Z30" s="260"/>
    </row>
    <row r="31" spans="1:26" s="1" customFormat="1" ht="20" customHeight="1">
      <c r="A31" s="260"/>
      <c r="B31" s="7"/>
      <c r="C31" s="264"/>
      <c r="D31" s="8"/>
      <c r="E31" s="8"/>
      <c r="F31" s="264"/>
      <c r="G31" s="264"/>
      <c r="H31" s="264"/>
      <c r="I31" s="264"/>
      <c r="J31" s="264"/>
      <c r="K31" s="264"/>
      <c r="L31" s="264"/>
      <c r="M31" s="264"/>
      <c r="N31" s="260"/>
      <c r="O31" s="264"/>
      <c r="P31" s="260"/>
      <c r="R31" s="260"/>
      <c r="T31" s="260"/>
      <c r="V31" s="260"/>
      <c r="X31" s="260"/>
      <c r="Z31" s="260"/>
    </row>
    <row r="32" spans="1:26" s="1" customFormat="1" ht="20" customHeight="1">
      <c r="A32" s="260"/>
      <c r="B32" s="7"/>
      <c r="C32" s="264"/>
      <c r="D32" s="8"/>
      <c r="E32" s="8"/>
      <c r="F32" s="264"/>
      <c r="G32" s="264"/>
      <c r="H32" s="264"/>
      <c r="I32" s="264"/>
      <c r="J32" s="264"/>
      <c r="K32" s="264"/>
      <c r="L32" s="264"/>
      <c r="M32" s="264"/>
      <c r="N32" s="260"/>
      <c r="O32" s="264"/>
      <c r="P32" s="260"/>
      <c r="R32" s="260"/>
      <c r="T32" s="260"/>
      <c r="V32" s="260"/>
      <c r="X32" s="260"/>
      <c r="Z32" s="260"/>
    </row>
    <row r="33" spans="1:26" s="1" customFormat="1" ht="20" customHeight="1">
      <c r="A33" s="260"/>
      <c r="B33" s="7"/>
      <c r="C33" s="264"/>
      <c r="D33" s="8"/>
      <c r="E33" s="8"/>
      <c r="F33" s="264"/>
      <c r="G33" s="264"/>
      <c r="H33" s="264"/>
      <c r="I33" s="264"/>
      <c r="J33" s="264"/>
      <c r="K33" s="264"/>
      <c r="L33" s="264"/>
      <c r="M33" s="264"/>
      <c r="N33" s="260"/>
      <c r="O33" s="264"/>
      <c r="P33" s="260"/>
      <c r="R33" s="260"/>
      <c r="T33" s="260"/>
      <c r="V33" s="260"/>
      <c r="X33" s="260"/>
      <c r="Z33" s="260"/>
    </row>
    <row r="34" spans="1:26" s="1" customFormat="1" ht="20" customHeight="1">
      <c r="A34" s="260"/>
      <c r="B34" s="7"/>
      <c r="C34" s="264"/>
      <c r="D34" s="8"/>
      <c r="E34" s="8"/>
      <c r="F34" s="264"/>
      <c r="G34" s="264"/>
      <c r="H34" s="264"/>
      <c r="I34" s="264"/>
      <c r="J34" s="264"/>
      <c r="K34" s="264"/>
      <c r="L34" s="264"/>
      <c r="M34" s="264"/>
      <c r="N34" s="260"/>
      <c r="O34" s="264"/>
      <c r="P34" s="260"/>
      <c r="R34" s="260"/>
      <c r="T34" s="260"/>
      <c r="V34" s="260"/>
      <c r="X34" s="260"/>
      <c r="Z34" s="260"/>
    </row>
    <row r="35" spans="1:26" s="1" customFormat="1" ht="20" customHeight="1">
      <c r="A35" s="260"/>
      <c r="B35" s="7"/>
      <c r="C35" s="264"/>
      <c r="D35" s="8"/>
      <c r="E35" s="8"/>
      <c r="F35" s="264"/>
      <c r="G35" s="264"/>
      <c r="H35" s="264"/>
      <c r="I35" s="264"/>
      <c r="J35" s="264"/>
      <c r="K35" s="264"/>
      <c r="L35" s="264"/>
      <c r="M35" s="264"/>
      <c r="N35" s="260"/>
      <c r="O35" s="264"/>
      <c r="P35" s="260"/>
      <c r="R35" s="260"/>
      <c r="T35" s="260"/>
      <c r="V35" s="260"/>
      <c r="X35" s="260"/>
      <c r="Z35" s="260"/>
    </row>
    <row r="36" spans="1:26" s="1" customFormat="1" ht="20" customHeight="1">
      <c r="A36" s="260"/>
      <c r="B36" s="7"/>
      <c r="C36" s="264"/>
      <c r="D36" s="8"/>
      <c r="E36" s="8"/>
      <c r="F36" s="264"/>
      <c r="G36" s="264"/>
      <c r="H36" s="264"/>
      <c r="I36" s="264"/>
      <c r="J36" s="264"/>
      <c r="K36" s="264"/>
      <c r="L36" s="264"/>
      <c r="M36" s="264"/>
      <c r="N36" s="260"/>
      <c r="O36" s="264"/>
      <c r="P36" s="260"/>
      <c r="R36" s="260"/>
      <c r="T36" s="260"/>
      <c r="V36" s="260"/>
      <c r="X36" s="260"/>
      <c r="Z36" s="260"/>
    </row>
    <row r="37" spans="1:26" s="1" customFormat="1" ht="20" customHeight="1">
      <c r="A37" s="260"/>
      <c r="B37" s="7"/>
      <c r="C37" s="264"/>
      <c r="D37" s="8"/>
      <c r="E37" s="8"/>
      <c r="F37" s="264"/>
      <c r="G37" s="264"/>
      <c r="H37" s="264"/>
      <c r="I37" s="264"/>
      <c r="J37" s="264"/>
      <c r="K37" s="264"/>
      <c r="L37" s="264"/>
      <c r="M37" s="264"/>
      <c r="N37" s="260"/>
      <c r="O37" s="264"/>
      <c r="P37" s="260"/>
      <c r="R37" s="260"/>
      <c r="T37" s="260"/>
      <c r="V37" s="260"/>
      <c r="X37" s="260"/>
      <c r="Z37" s="260"/>
    </row>
    <row r="38" spans="1:26" s="1" customFormat="1" ht="20" customHeight="1">
      <c r="A38" s="260"/>
      <c r="B38" s="7"/>
      <c r="C38" s="264"/>
      <c r="D38" s="8"/>
      <c r="E38" s="8"/>
      <c r="F38" s="264"/>
      <c r="G38" s="264"/>
      <c r="H38" s="264"/>
      <c r="I38" s="264"/>
      <c r="J38" s="264"/>
      <c r="K38" s="264"/>
      <c r="L38" s="264"/>
      <c r="M38" s="264"/>
      <c r="N38" s="260"/>
      <c r="O38" s="264"/>
      <c r="P38" s="260"/>
      <c r="R38" s="260"/>
      <c r="T38" s="260"/>
      <c r="V38" s="260"/>
      <c r="X38" s="260"/>
      <c r="Z38" s="260"/>
    </row>
    <row r="39" spans="1:26" s="1" customFormat="1" ht="20" customHeight="1">
      <c r="A39" s="260"/>
      <c r="B39" s="7"/>
      <c r="C39" s="264"/>
      <c r="D39" s="8"/>
      <c r="E39" s="8"/>
      <c r="F39" s="264"/>
      <c r="G39" s="264"/>
      <c r="H39" s="264"/>
      <c r="I39" s="264"/>
      <c r="J39" s="264"/>
      <c r="K39" s="264"/>
      <c r="L39" s="264"/>
      <c r="M39" s="264"/>
      <c r="N39" s="260"/>
      <c r="O39" s="264"/>
      <c r="P39" s="260"/>
      <c r="R39" s="260"/>
      <c r="T39" s="260"/>
      <c r="V39" s="260"/>
      <c r="X39" s="260"/>
      <c r="Z39" s="260"/>
    </row>
    <row r="40" spans="1:26" s="1" customFormat="1" ht="20" customHeight="1">
      <c r="A40" s="260"/>
      <c r="B40" s="7"/>
      <c r="C40" s="264"/>
      <c r="D40" s="8"/>
      <c r="E40" s="8"/>
      <c r="F40" s="264"/>
      <c r="G40" s="264"/>
      <c r="H40" s="264"/>
      <c r="I40" s="264"/>
      <c r="J40" s="264"/>
      <c r="K40" s="264"/>
      <c r="L40" s="264"/>
      <c r="M40" s="264"/>
      <c r="N40" s="260"/>
      <c r="O40" s="264"/>
      <c r="P40" s="260"/>
      <c r="R40" s="260"/>
      <c r="T40" s="260"/>
      <c r="V40" s="260"/>
      <c r="X40" s="260"/>
      <c r="Z40" s="260"/>
    </row>
    <row r="41" spans="1:26" s="1" customFormat="1" ht="20" customHeight="1">
      <c r="A41" s="260"/>
      <c r="B41" s="7"/>
      <c r="C41" s="264"/>
      <c r="D41" s="8"/>
      <c r="E41" s="8"/>
      <c r="F41" s="264"/>
      <c r="G41" s="264"/>
      <c r="H41" s="264"/>
      <c r="I41" s="264"/>
      <c r="J41" s="264"/>
      <c r="K41" s="264"/>
      <c r="L41" s="264"/>
      <c r="M41" s="264"/>
      <c r="N41" s="260"/>
      <c r="O41" s="264"/>
      <c r="P41" s="260"/>
      <c r="R41" s="260"/>
      <c r="T41" s="260"/>
      <c r="V41" s="260"/>
      <c r="X41" s="260"/>
      <c r="Z41" s="260"/>
    </row>
    <row r="42" spans="1:26" s="1" customFormat="1" ht="20" customHeight="1">
      <c r="A42" s="260"/>
      <c r="B42" s="7"/>
      <c r="C42" s="264"/>
      <c r="D42" s="8"/>
      <c r="E42" s="8"/>
      <c r="F42" s="264"/>
      <c r="G42" s="264"/>
      <c r="H42" s="264"/>
      <c r="I42" s="264"/>
      <c r="J42" s="264"/>
      <c r="K42" s="264"/>
      <c r="L42" s="264"/>
      <c r="M42" s="264"/>
      <c r="N42" s="260"/>
      <c r="O42" s="264"/>
      <c r="P42" s="260"/>
      <c r="R42" s="260"/>
      <c r="T42" s="260"/>
      <c r="V42" s="260"/>
      <c r="X42" s="260"/>
      <c r="Z42" s="260"/>
    </row>
    <row r="43" spans="1:26" s="1" customFormat="1" ht="20" customHeight="1">
      <c r="A43" s="260"/>
      <c r="B43" s="7"/>
      <c r="C43" s="264"/>
      <c r="D43" s="8"/>
      <c r="E43" s="8"/>
      <c r="F43" s="264"/>
      <c r="G43" s="264"/>
      <c r="H43" s="264"/>
      <c r="I43" s="264"/>
      <c r="J43" s="264"/>
      <c r="K43" s="264"/>
      <c r="L43" s="264"/>
      <c r="M43" s="264"/>
      <c r="N43" s="260"/>
      <c r="O43" s="264"/>
      <c r="P43" s="260"/>
      <c r="R43" s="260"/>
      <c r="T43" s="260"/>
      <c r="V43" s="260"/>
      <c r="X43" s="260"/>
      <c r="Z43" s="260"/>
    </row>
    <row r="44" spans="1:26" s="1" customFormat="1" ht="20" customHeight="1">
      <c r="A44" s="260"/>
      <c r="B44" s="7"/>
      <c r="C44" s="264"/>
      <c r="D44" s="8"/>
      <c r="E44" s="8"/>
      <c r="F44" s="264"/>
      <c r="G44" s="264"/>
      <c r="H44" s="264"/>
      <c r="I44" s="264"/>
      <c r="J44" s="264"/>
      <c r="K44" s="264"/>
      <c r="L44" s="264"/>
      <c r="M44" s="264"/>
      <c r="N44" s="260"/>
      <c r="O44" s="264"/>
      <c r="P44" s="260"/>
      <c r="R44" s="260"/>
      <c r="T44" s="260"/>
      <c r="V44" s="260"/>
      <c r="X44" s="260"/>
      <c r="Z44" s="260"/>
    </row>
    <row r="45" spans="1:26" s="1" customFormat="1" ht="20" customHeight="1">
      <c r="A45" s="260"/>
      <c r="B45" s="7"/>
      <c r="C45" s="264"/>
      <c r="D45" s="8"/>
      <c r="E45" s="8"/>
      <c r="F45" s="264"/>
      <c r="G45" s="264"/>
      <c r="H45" s="264"/>
      <c r="I45" s="264"/>
      <c r="J45" s="264"/>
      <c r="K45" s="264"/>
      <c r="L45" s="264"/>
      <c r="M45" s="264"/>
      <c r="N45" s="260"/>
      <c r="O45" s="264"/>
      <c r="P45" s="260"/>
      <c r="R45" s="260"/>
      <c r="T45" s="260"/>
      <c r="V45" s="260"/>
      <c r="X45" s="260"/>
      <c r="Z45" s="260"/>
    </row>
    <row r="46" spans="1:26" s="1" customFormat="1" ht="20" customHeight="1">
      <c r="A46" s="260"/>
      <c r="B46" s="7"/>
      <c r="C46" s="264"/>
      <c r="D46" s="8"/>
      <c r="E46" s="8"/>
      <c r="F46" s="264"/>
      <c r="G46" s="264"/>
      <c r="H46" s="264"/>
      <c r="I46" s="264"/>
      <c r="J46" s="264"/>
      <c r="K46" s="264"/>
      <c r="L46" s="264"/>
      <c r="M46" s="264"/>
      <c r="N46" s="260"/>
      <c r="O46" s="264"/>
      <c r="P46" s="260"/>
      <c r="R46" s="260"/>
      <c r="T46" s="260"/>
      <c r="V46" s="260"/>
      <c r="X46" s="260"/>
      <c r="Z46" s="260"/>
    </row>
    <row r="47" spans="1:26" s="1" customFormat="1" ht="20" customHeight="1">
      <c r="A47" s="260"/>
      <c r="B47" s="7"/>
      <c r="C47" s="264"/>
      <c r="D47" s="8"/>
      <c r="E47" s="8"/>
      <c r="F47" s="264"/>
      <c r="G47" s="264"/>
      <c r="H47" s="264"/>
      <c r="I47" s="264"/>
      <c r="J47" s="264"/>
      <c r="K47" s="264"/>
      <c r="L47" s="264"/>
      <c r="M47" s="264"/>
      <c r="N47" s="260"/>
      <c r="O47" s="264"/>
      <c r="P47" s="260"/>
      <c r="R47" s="260"/>
      <c r="T47" s="260"/>
      <c r="V47" s="260"/>
      <c r="X47" s="260"/>
      <c r="Z47" s="260"/>
    </row>
    <row r="48" spans="1:26" s="1" customFormat="1" ht="20" customHeight="1">
      <c r="A48" s="260"/>
      <c r="B48" s="7"/>
      <c r="C48" s="264"/>
      <c r="D48" s="8"/>
      <c r="E48" s="8"/>
      <c r="F48" s="264"/>
      <c r="G48" s="264"/>
      <c r="H48" s="264"/>
      <c r="I48" s="264"/>
      <c r="J48" s="264"/>
      <c r="K48" s="264"/>
      <c r="L48" s="264"/>
      <c r="M48" s="264"/>
      <c r="N48" s="260"/>
      <c r="O48" s="264"/>
      <c r="P48" s="260"/>
      <c r="R48" s="260"/>
      <c r="T48" s="260"/>
      <c r="V48" s="260"/>
      <c r="X48" s="260"/>
      <c r="Z48" s="260"/>
    </row>
    <row r="49" spans="1:26" s="1" customFormat="1" ht="20" customHeight="1">
      <c r="A49" s="260"/>
      <c r="B49" s="7"/>
      <c r="C49" s="264"/>
      <c r="D49" s="8"/>
      <c r="E49" s="8"/>
      <c r="F49" s="264"/>
      <c r="G49" s="264"/>
      <c r="H49" s="264"/>
      <c r="I49" s="264"/>
      <c r="J49" s="264"/>
      <c r="K49" s="264"/>
      <c r="L49" s="264"/>
      <c r="M49" s="264"/>
      <c r="N49" s="260"/>
      <c r="O49" s="264"/>
      <c r="P49" s="260"/>
      <c r="R49" s="260"/>
      <c r="T49" s="260"/>
      <c r="V49" s="260"/>
      <c r="X49" s="260"/>
      <c r="Z49" s="260"/>
    </row>
    <row r="50" spans="1:26" s="1" customFormat="1" ht="20" customHeight="1">
      <c r="A50" s="260"/>
      <c r="B50" s="7"/>
      <c r="C50" s="264"/>
      <c r="D50" s="8"/>
      <c r="E50" s="8"/>
      <c r="F50" s="264"/>
      <c r="G50" s="264"/>
      <c r="H50" s="264"/>
      <c r="I50" s="264"/>
      <c r="J50" s="264"/>
      <c r="K50" s="264"/>
      <c r="L50" s="264"/>
      <c r="M50" s="264"/>
      <c r="N50" s="260"/>
      <c r="O50" s="264"/>
      <c r="P50" s="260"/>
      <c r="R50" s="260"/>
      <c r="T50" s="260"/>
      <c r="V50" s="260"/>
      <c r="X50" s="260"/>
      <c r="Z50" s="260"/>
    </row>
    <row r="51" spans="1:26" s="1" customFormat="1" ht="20" customHeight="1">
      <c r="A51" s="260"/>
      <c r="B51" s="7"/>
      <c r="C51" s="264"/>
      <c r="D51" s="8"/>
      <c r="E51" s="8"/>
      <c r="F51" s="264"/>
      <c r="G51" s="264"/>
      <c r="H51" s="264"/>
      <c r="I51" s="264"/>
      <c r="J51" s="264"/>
      <c r="K51" s="264"/>
      <c r="L51" s="264"/>
      <c r="M51" s="264"/>
      <c r="N51" s="260"/>
      <c r="O51" s="264"/>
      <c r="P51" s="260"/>
      <c r="R51" s="260"/>
      <c r="T51" s="260"/>
      <c r="V51" s="260"/>
      <c r="X51" s="260"/>
      <c r="Z51" s="260"/>
    </row>
    <row r="52" spans="1:26" s="1" customFormat="1" ht="20" customHeight="1">
      <c r="A52" s="260"/>
      <c r="B52" s="7"/>
      <c r="C52" s="264"/>
      <c r="D52" s="8"/>
      <c r="E52" s="8"/>
      <c r="F52" s="264"/>
      <c r="G52" s="264"/>
      <c r="H52" s="264"/>
      <c r="I52" s="264"/>
      <c r="J52" s="264"/>
      <c r="K52" s="264"/>
      <c r="L52" s="264"/>
      <c r="M52" s="264"/>
      <c r="N52" s="260"/>
      <c r="O52" s="264"/>
      <c r="P52" s="260"/>
      <c r="R52" s="260"/>
      <c r="T52" s="260"/>
      <c r="V52" s="260"/>
      <c r="X52" s="260"/>
      <c r="Z52" s="260"/>
    </row>
    <row r="53" spans="1:26" s="1" customFormat="1" ht="20" customHeight="1">
      <c r="A53" s="260"/>
      <c r="B53" s="7"/>
      <c r="C53" s="264"/>
      <c r="D53" s="8"/>
      <c r="E53" s="8"/>
      <c r="F53" s="264"/>
      <c r="G53" s="264"/>
      <c r="H53" s="264"/>
      <c r="I53" s="264"/>
      <c r="J53" s="264"/>
      <c r="K53" s="264"/>
      <c r="L53" s="264"/>
      <c r="M53" s="264"/>
      <c r="N53" s="260"/>
      <c r="O53" s="264"/>
      <c r="P53" s="260"/>
      <c r="R53" s="260"/>
      <c r="T53" s="260"/>
      <c r="V53" s="260"/>
      <c r="X53" s="260"/>
      <c r="Z53" s="260"/>
    </row>
    <row r="54" spans="1:26" s="1" customFormat="1" ht="20" customHeight="1">
      <c r="A54" s="260"/>
      <c r="B54" s="7"/>
      <c r="C54" s="264"/>
      <c r="D54" s="8"/>
      <c r="E54" s="8"/>
      <c r="F54" s="264"/>
      <c r="G54" s="264"/>
      <c r="H54" s="264"/>
      <c r="I54" s="264"/>
      <c r="J54" s="264"/>
      <c r="K54" s="264"/>
      <c r="L54" s="264"/>
      <c r="M54" s="264"/>
      <c r="N54" s="260"/>
      <c r="O54" s="264"/>
      <c r="P54" s="260"/>
      <c r="R54" s="260"/>
      <c r="T54" s="260"/>
      <c r="V54" s="260"/>
      <c r="X54" s="260"/>
      <c r="Z54" s="260"/>
    </row>
    <row r="55" spans="1:26" s="1" customFormat="1" ht="20" customHeight="1">
      <c r="A55" s="260"/>
      <c r="B55" s="7"/>
      <c r="C55" s="264"/>
      <c r="D55" s="8"/>
      <c r="E55" s="8"/>
      <c r="F55" s="264"/>
      <c r="G55" s="264"/>
      <c r="H55" s="264"/>
      <c r="I55" s="264"/>
      <c r="J55" s="264"/>
      <c r="K55" s="264"/>
      <c r="L55" s="264"/>
      <c r="M55" s="264"/>
      <c r="N55" s="260"/>
      <c r="O55" s="264"/>
      <c r="P55" s="260"/>
      <c r="R55" s="260"/>
      <c r="T55" s="260"/>
      <c r="V55" s="260"/>
      <c r="X55" s="260"/>
      <c r="Z55" s="260"/>
    </row>
    <row r="56" spans="1:26" s="1" customFormat="1" ht="20" customHeight="1">
      <c r="A56" s="260"/>
      <c r="B56" s="7"/>
      <c r="C56" s="264"/>
      <c r="D56" s="8"/>
      <c r="E56" s="8"/>
      <c r="F56" s="264"/>
      <c r="G56" s="264"/>
      <c r="H56" s="264"/>
      <c r="I56" s="264"/>
      <c r="J56" s="264"/>
      <c r="K56" s="264"/>
      <c r="L56" s="264"/>
      <c r="M56" s="264"/>
      <c r="N56" s="260"/>
      <c r="O56" s="264"/>
      <c r="P56" s="260"/>
      <c r="R56" s="260"/>
      <c r="T56" s="260"/>
      <c r="V56" s="260"/>
      <c r="X56" s="260"/>
      <c r="Z56" s="260"/>
    </row>
    <row r="57" spans="1:26" s="1" customFormat="1" ht="20" customHeight="1">
      <c r="A57" s="260"/>
      <c r="B57" s="7"/>
      <c r="C57" s="264"/>
      <c r="D57" s="8"/>
      <c r="E57" s="8"/>
      <c r="F57" s="264"/>
      <c r="G57" s="264"/>
      <c r="H57" s="264"/>
      <c r="I57" s="264"/>
      <c r="J57" s="264"/>
      <c r="K57" s="264"/>
      <c r="L57" s="264"/>
      <c r="M57" s="264"/>
      <c r="N57" s="260"/>
      <c r="O57" s="264"/>
      <c r="P57" s="260"/>
      <c r="R57" s="260"/>
      <c r="T57" s="260"/>
      <c r="V57" s="260"/>
      <c r="X57" s="260"/>
      <c r="Z57" s="260"/>
    </row>
    <row r="58" spans="1:26" s="1" customFormat="1" ht="20" customHeight="1">
      <c r="A58" s="260"/>
      <c r="B58" s="7"/>
      <c r="C58" s="264"/>
      <c r="D58" s="8"/>
      <c r="E58" s="8"/>
      <c r="F58" s="264"/>
      <c r="G58" s="264"/>
      <c r="H58" s="264"/>
      <c r="I58" s="264"/>
      <c r="J58" s="264"/>
      <c r="K58" s="264"/>
      <c r="L58" s="264"/>
      <c r="M58" s="264"/>
      <c r="N58" s="260"/>
      <c r="O58" s="264"/>
      <c r="P58" s="260"/>
      <c r="R58" s="260"/>
      <c r="T58" s="260"/>
      <c r="V58" s="260"/>
      <c r="X58" s="260"/>
      <c r="Z58" s="260"/>
    </row>
    <row r="59" spans="1:26" s="1" customFormat="1" ht="20" customHeight="1">
      <c r="A59" s="260"/>
      <c r="B59" s="7"/>
      <c r="C59" s="264"/>
      <c r="D59" s="8"/>
      <c r="E59" s="8"/>
      <c r="F59" s="264"/>
      <c r="G59" s="264"/>
      <c r="H59" s="264"/>
      <c r="I59" s="264"/>
      <c r="J59" s="264"/>
      <c r="K59" s="264"/>
      <c r="L59" s="264"/>
      <c r="M59" s="264"/>
      <c r="N59" s="260"/>
      <c r="O59" s="264"/>
      <c r="P59" s="260"/>
      <c r="R59" s="260"/>
      <c r="T59" s="260"/>
      <c r="V59" s="260"/>
      <c r="X59" s="260"/>
      <c r="Z59" s="260"/>
    </row>
    <row r="60" spans="1:26" s="1" customFormat="1" ht="20" customHeight="1">
      <c r="A60" s="260"/>
      <c r="B60" s="7"/>
      <c r="C60" s="264"/>
      <c r="D60" s="8"/>
      <c r="E60" s="8"/>
      <c r="F60" s="264"/>
      <c r="G60" s="264"/>
      <c r="H60" s="264"/>
      <c r="I60" s="264"/>
      <c r="J60" s="264"/>
      <c r="K60" s="264"/>
      <c r="L60" s="264"/>
      <c r="M60" s="264"/>
      <c r="N60" s="260"/>
      <c r="O60" s="264"/>
      <c r="P60" s="260"/>
      <c r="R60" s="260"/>
      <c r="T60" s="260"/>
      <c r="V60" s="260"/>
      <c r="X60" s="260"/>
      <c r="Z60" s="260"/>
    </row>
    <row r="61" spans="1:26" s="1" customFormat="1" ht="20" customHeight="1">
      <c r="A61" s="260"/>
      <c r="B61" s="7"/>
      <c r="C61" s="264"/>
      <c r="D61" s="8"/>
      <c r="E61" s="8"/>
      <c r="F61" s="264"/>
      <c r="G61" s="264"/>
      <c r="H61" s="264"/>
      <c r="I61" s="264"/>
      <c r="J61" s="264"/>
      <c r="K61" s="264"/>
      <c r="L61" s="264"/>
      <c r="M61" s="264"/>
      <c r="N61" s="260"/>
      <c r="O61" s="264"/>
      <c r="P61" s="260"/>
      <c r="R61" s="260"/>
      <c r="T61" s="260"/>
      <c r="V61" s="260"/>
      <c r="X61" s="260"/>
      <c r="Z61" s="260"/>
    </row>
    <row r="62" spans="1:26" s="1" customFormat="1" ht="20" customHeight="1">
      <c r="A62" s="260"/>
      <c r="B62" s="7"/>
      <c r="C62" s="264"/>
      <c r="D62" s="8"/>
      <c r="E62" s="8"/>
      <c r="F62" s="264"/>
      <c r="G62" s="264"/>
      <c r="H62" s="264"/>
      <c r="I62" s="264"/>
      <c r="J62" s="264"/>
      <c r="K62" s="264"/>
      <c r="L62" s="264"/>
      <c r="M62" s="264"/>
      <c r="N62" s="260"/>
      <c r="O62" s="264"/>
      <c r="P62" s="260"/>
      <c r="R62" s="260"/>
      <c r="T62" s="260"/>
      <c r="V62" s="260"/>
      <c r="X62" s="260"/>
      <c r="Z62" s="260"/>
    </row>
    <row r="63" spans="1:26" s="1" customFormat="1" ht="20" customHeight="1">
      <c r="A63" s="260"/>
      <c r="B63" s="7"/>
      <c r="C63" s="264"/>
      <c r="D63" s="8"/>
      <c r="E63" s="8"/>
      <c r="F63" s="264"/>
      <c r="G63" s="264"/>
      <c r="H63" s="264"/>
      <c r="I63" s="264"/>
      <c r="J63" s="264"/>
      <c r="K63" s="264"/>
      <c r="L63" s="264"/>
      <c r="M63" s="264"/>
      <c r="N63" s="260"/>
      <c r="O63" s="264"/>
      <c r="P63" s="260"/>
      <c r="R63" s="260"/>
      <c r="T63" s="260"/>
      <c r="V63" s="260"/>
      <c r="X63" s="260"/>
      <c r="Z63" s="260"/>
    </row>
    <row r="64" spans="1:26" s="1" customFormat="1" ht="20" customHeight="1">
      <c r="A64" s="260"/>
      <c r="B64" s="7"/>
      <c r="C64" s="264"/>
      <c r="D64" s="8"/>
      <c r="E64" s="8"/>
      <c r="F64" s="264"/>
      <c r="G64" s="264"/>
      <c r="H64" s="264"/>
      <c r="I64" s="264"/>
      <c r="J64" s="264"/>
      <c r="K64" s="264"/>
      <c r="L64" s="264"/>
      <c r="M64" s="264"/>
      <c r="N64" s="260"/>
      <c r="O64" s="264"/>
      <c r="P64" s="260"/>
      <c r="R64" s="260"/>
      <c r="T64" s="260"/>
      <c r="V64" s="260"/>
      <c r="X64" s="260"/>
      <c r="Z64" s="260"/>
    </row>
    <row r="65" spans="1:26" s="1" customFormat="1" ht="20" customHeight="1">
      <c r="A65" s="260"/>
      <c r="B65" s="7"/>
      <c r="C65" s="264"/>
      <c r="D65" s="8"/>
      <c r="E65" s="8"/>
      <c r="F65" s="264"/>
      <c r="G65" s="264"/>
      <c r="H65" s="264"/>
      <c r="I65" s="264"/>
      <c r="J65" s="264"/>
      <c r="K65" s="264"/>
      <c r="L65" s="264"/>
      <c r="M65" s="264"/>
      <c r="N65" s="260"/>
      <c r="O65" s="264"/>
      <c r="P65" s="260"/>
      <c r="R65" s="260"/>
      <c r="T65" s="260"/>
      <c r="V65" s="260"/>
      <c r="X65" s="260"/>
      <c r="Z65" s="260"/>
    </row>
    <row r="66" spans="1:26" s="1" customFormat="1" ht="20" customHeight="1">
      <c r="A66" s="260"/>
      <c r="B66" s="7"/>
      <c r="C66" s="264"/>
      <c r="D66" s="8"/>
      <c r="E66" s="8"/>
      <c r="F66" s="264"/>
      <c r="G66" s="264"/>
      <c r="H66" s="264"/>
      <c r="I66" s="264"/>
      <c r="J66" s="264"/>
      <c r="K66" s="264"/>
      <c r="L66" s="264"/>
      <c r="M66" s="264"/>
      <c r="N66" s="260"/>
      <c r="O66" s="264"/>
      <c r="P66" s="260"/>
      <c r="R66" s="260"/>
      <c r="T66" s="260"/>
      <c r="V66" s="260"/>
      <c r="X66" s="260"/>
      <c r="Z66" s="260"/>
    </row>
    <row r="67" spans="1:26" s="1" customFormat="1" ht="20" customHeight="1">
      <c r="A67" s="260"/>
      <c r="B67" s="7"/>
      <c r="C67" s="264"/>
      <c r="D67" s="8"/>
      <c r="E67" s="8"/>
      <c r="F67" s="264"/>
      <c r="G67" s="264"/>
      <c r="H67" s="264"/>
      <c r="I67" s="264"/>
      <c r="J67" s="264"/>
      <c r="K67" s="264"/>
      <c r="L67" s="264"/>
      <c r="M67" s="264"/>
      <c r="N67" s="260"/>
      <c r="O67" s="264"/>
      <c r="P67" s="260"/>
      <c r="R67" s="260"/>
      <c r="T67" s="260"/>
      <c r="V67" s="260"/>
      <c r="X67" s="260"/>
      <c r="Z67" s="260"/>
    </row>
    <row r="68" spans="1:26" s="1" customFormat="1" ht="20" customHeight="1">
      <c r="A68" s="260"/>
      <c r="B68" s="7"/>
      <c r="C68" s="264"/>
      <c r="D68" s="8"/>
      <c r="E68" s="8"/>
      <c r="F68" s="264"/>
      <c r="G68" s="264"/>
      <c r="H68" s="264"/>
      <c r="I68" s="264"/>
      <c r="J68" s="264"/>
      <c r="K68" s="264"/>
      <c r="L68" s="264"/>
      <c r="M68" s="264"/>
      <c r="N68" s="260"/>
      <c r="O68" s="264"/>
      <c r="P68" s="260"/>
      <c r="R68" s="260"/>
      <c r="T68" s="260"/>
      <c r="V68" s="260"/>
      <c r="X68" s="260"/>
      <c r="Z68" s="260"/>
    </row>
    <row r="69" spans="1:26" s="1" customFormat="1" ht="20" customHeight="1">
      <c r="A69" s="260"/>
      <c r="B69" s="7"/>
      <c r="C69" s="264"/>
      <c r="D69" s="8"/>
      <c r="E69" s="8"/>
      <c r="F69" s="264"/>
      <c r="G69" s="264"/>
      <c r="H69" s="264"/>
      <c r="I69" s="264"/>
      <c r="J69" s="264"/>
      <c r="K69" s="264"/>
      <c r="L69" s="264"/>
      <c r="M69" s="264"/>
      <c r="N69" s="260"/>
      <c r="O69" s="264"/>
      <c r="P69" s="260"/>
      <c r="R69" s="260"/>
      <c r="T69" s="260"/>
      <c r="V69" s="260"/>
      <c r="X69" s="260"/>
      <c r="Z69" s="260"/>
    </row>
    <row r="70" spans="1:26" s="1" customFormat="1" ht="20" customHeight="1">
      <c r="A70" s="260"/>
      <c r="B70" s="7"/>
      <c r="C70" s="264"/>
      <c r="D70" s="8"/>
      <c r="E70" s="8"/>
      <c r="F70" s="264"/>
      <c r="G70" s="264"/>
      <c r="H70" s="264"/>
      <c r="I70" s="264"/>
      <c r="J70" s="264"/>
      <c r="K70" s="264"/>
      <c r="L70" s="264"/>
      <c r="M70" s="264"/>
      <c r="N70" s="260"/>
      <c r="O70" s="264"/>
      <c r="P70" s="260"/>
      <c r="R70" s="260"/>
      <c r="T70" s="260"/>
      <c r="V70" s="260"/>
      <c r="X70" s="260"/>
      <c r="Z70" s="260"/>
    </row>
    <row r="71" spans="1:26" s="1" customFormat="1" ht="20" customHeight="1">
      <c r="A71" s="260"/>
      <c r="B71" s="7"/>
      <c r="C71" s="264"/>
      <c r="D71" s="8"/>
      <c r="E71" s="8"/>
      <c r="F71" s="264"/>
      <c r="G71" s="264"/>
      <c r="H71" s="264"/>
      <c r="I71" s="264"/>
      <c r="J71" s="264"/>
      <c r="K71" s="264"/>
      <c r="L71" s="264"/>
      <c r="M71" s="264"/>
      <c r="N71" s="260"/>
      <c r="O71" s="264"/>
      <c r="P71" s="260"/>
      <c r="R71" s="260"/>
      <c r="T71" s="260"/>
      <c r="V71" s="260"/>
      <c r="X71" s="260"/>
      <c r="Z71" s="260"/>
    </row>
    <row r="72" spans="1:26" s="1" customFormat="1" ht="20" customHeight="1">
      <c r="A72" s="260"/>
      <c r="B72" s="7"/>
      <c r="C72" s="264"/>
      <c r="D72" s="8"/>
      <c r="E72" s="8"/>
      <c r="F72" s="264"/>
      <c r="G72" s="264"/>
      <c r="H72" s="264"/>
      <c r="I72" s="264"/>
      <c r="J72" s="264"/>
      <c r="K72" s="264"/>
      <c r="L72" s="264"/>
      <c r="M72" s="264"/>
      <c r="N72" s="260"/>
      <c r="O72" s="264"/>
      <c r="P72" s="260"/>
      <c r="R72" s="260"/>
      <c r="T72" s="260"/>
      <c r="V72" s="260"/>
      <c r="X72" s="260"/>
      <c r="Z72" s="260"/>
    </row>
    <row r="73" spans="1:26" s="1" customFormat="1" ht="20" customHeight="1">
      <c r="A73" s="260"/>
      <c r="B73" s="7"/>
      <c r="C73" s="264"/>
      <c r="D73" s="8"/>
      <c r="E73" s="8"/>
      <c r="F73" s="264"/>
      <c r="G73" s="264"/>
      <c r="H73" s="264"/>
      <c r="I73" s="264"/>
      <c r="J73" s="264"/>
      <c r="K73" s="264"/>
      <c r="L73" s="264"/>
      <c r="M73" s="264"/>
      <c r="N73" s="260"/>
      <c r="O73" s="264"/>
      <c r="P73" s="260"/>
      <c r="R73" s="260"/>
      <c r="T73" s="260"/>
      <c r="V73" s="260"/>
      <c r="X73" s="260"/>
      <c r="Z73" s="260"/>
    </row>
    <row r="74" spans="1:26" s="1" customFormat="1" ht="20" customHeight="1">
      <c r="A74" s="260"/>
      <c r="B74" s="7"/>
      <c r="C74" s="264"/>
      <c r="D74" s="8"/>
      <c r="E74" s="8"/>
      <c r="F74" s="264"/>
      <c r="G74" s="264"/>
      <c r="H74" s="264"/>
      <c r="I74" s="264"/>
      <c r="J74" s="264"/>
      <c r="K74" s="264"/>
      <c r="L74" s="264"/>
      <c r="M74" s="264"/>
      <c r="N74" s="260"/>
      <c r="O74" s="264"/>
      <c r="P74" s="260"/>
      <c r="R74" s="260"/>
      <c r="T74" s="260"/>
      <c r="V74" s="260"/>
      <c r="X74" s="260"/>
      <c r="Z74" s="260"/>
    </row>
    <row r="75" spans="1:26" s="1" customFormat="1" ht="20" customHeight="1">
      <c r="A75" s="260"/>
      <c r="B75" s="7"/>
      <c r="C75" s="264"/>
      <c r="D75" s="8"/>
      <c r="E75" s="8"/>
      <c r="F75" s="264"/>
      <c r="G75" s="264"/>
      <c r="H75" s="264"/>
      <c r="I75" s="264"/>
      <c r="J75" s="264"/>
      <c r="K75" s="264"/>
      <c r="L75" s="264"/>
      <c r="M75" s="264"/>
      <c r="N75" s="260"/>
      <c r="O75" s="264"/>
      <c r="P75" s="260"/>
      <c r="R75" s="260"/>
      <c r="T75" s="260"/>
      <c r="V75" s="260"/>
      <c r="X75" s="260"/>
      <c r="Z75" s="260"/>
    </row>
    <row r="76" spans="1:26" s="1" customFormat="1" ht="20" customHeight="1" thickBot="1">
      <c r="A76" s="260"/>
      <c r="B76" s="260"/>
      <c r="C76" s="260"/>
      <c r="D76" s="260"/>
      <c r="E76" s="260"/>
      <c r="F76" s="260"/>
      <c r="G76" s="260"/>
      <c r="H76" s="260"/>
      <c r="I76" s="260"/>
      <c r="J76" s="260"/>
      <c r="K76" s="260"/>
      <c r="L76" s="260"/>
      <c r="M76" s="260"/>
      <c r="N76" s="260"/>
      <c r="O76" s="265"/>
      <c r="P76" s="260"/>
      <c r="R76" s="260"/>
      <c r="T76" s="260"/>
      <c r="V76" s="260"/>
      <c r="X76" s="260"/>
      <c r="Z76" s="260"/>
    </row>
    <row r="77" spans="1:26" s="1" customFormat="1">
      <c r="P77" s="260"/>
      <c r="R77" s="260"/>
      <c r="T77" s="260"/>
      <c r="V77" s="260"/>
      <c r="X77" s="260"/>
      <c r="Z77" s="260"/>
    </row>
    <row r="78" spans="1:26" s="1" customFormat="1">
      <c r="P78" s="260"/>
      <c r="R78" s="260"/>
      <c r="T78" s="260"/>
      <c r="V78" s="260"/>
      <c r="X78" s="260"/>
      <c r="Z78" s="260"/>
    </row>
    <row r="79" spans="1:26" s="1" customFormat="1">
      <c r="P79" s="260"/>
      <c r="R79" s="260"/>
      <c r="T79" s="260"/>
      <c r="V79" s="260"/>
      <c r="X79" s="260"/>
      <c r="Z79" s="260"/>
    </row>
    <row r="80" spans="1:26" s="1" customFormat="1">
      <c r="P80" s="260"/>
      <c r="R80" s="260"/>
      <c r="T80" s="260"/>
      <c r="V80" s="260"/>
      <c r="X80" s="260"/>
      <c r="Z80" s="260"/>
    </row>
    <row r="81" spans="16:26" s="1" customFormat="1">
      <c r="P81" s="260"/>
      <c r="R81" s="260"/>
      <c r="T81" s="260"/>
      <c r="V81" s="260"/>
      <c r="X81" s="260"/>
      <c r="Z81" s="260"/>
    </row>
    <row r="82" spans="16:26" s="1" customFormat="1">
      <c r="P82" s="260"/>
      <c r="R82" s="260"/>
      <c r="T82" s="260"/>
      <c r="V82" s="260"/>
      <c r="X82" s="260"/>
      <c r="Z82" s="260"/>
    </row>
    <row r="83" spans="16:26" s="1" customFormat="1">
      <c r="P83" s="260"/>
      <c r="R83" s="260"/>
      <c r="T83" s="260"/>
      <c r="V83" s="260"/>
      <c r="X83" s="260"/>
      <c r="Z83" s="260"/>
    </row>
    <row r="84" spans="16:26" s="1" customFormat="1">
      <c r="P84" s="260"/>
      <c r="R84" s="260"/>
      <c r="T84" s="260"/>
      <c r="V84" s="260"/>
      <c r="X84" s="260"/>
      <c r="Z84" s="260"/>
    </row>
    <row r="85" spans="16:26" s="1" customFormat="1">
      <c r="P85" s="260"/>
      <c r="R85" s="260"/>
      <c r="T85" s="260"/>
      <c r="V85" s="260"/>
      <c r="X85" s="260"/>
      <c r="Z85" s="260"/>
    </row>
    <row r="86" spans="16:26" s="1" customFormat="1">
      <c r="P86" s="260"/>
      <c r="R86" s="260"/>
      <c r="T86" s="260"/>
      <c r="V86" s="260"/>
      <c r="X86" s="260"/>
      <c r="Z86" s="260"/>
    </row>
    <row r="87" spans="16:26" s="1" customFormat="1">
      <c r="P87" s="260"/>
      <c r="R87" s="260"/>
      <c r="T87" s="260"/>
      <c r="V87" s="260"/>
      <c r="X87" s="260"/>
      <c r="Z87" s="260"/>
    </row>
    <row r="88" spans="16:26" s="1" customFormat="1">
      <c r="P88" s="260"/>
      <c r="R88" s="260"/>
      <c r="T88" s="260"/>
      <c r="V88" s="260"/>
      <c r="X88" s="260"/>
      <c r="Z88" s="260"/>
    </row>
    <row r="89" spans="16:26" s="1" customFormat="1">
      <c r="P89" s="260"/>
      <c r="R89" s="260"/>
      <c r="T89" s="260"/>
      <c r="V89" s="260"/>
      <c r="X89" s="260"/>
      <c r="Z89" s="260"/>
    </row>
    <row r="90" spans="16:26" s="1" customFormat="1">
      <c r="P90" s="260"/>
      <c r="R90" s="260"/>
      <c r="T90" s="260"/>
      <c r="V90" s="260"/>
      <c r="X90" s="260"/>
      <c r="Z90" s="260"/>
    </row>
    <row r="91" spans="16:26" s="1" customFormat="1">
      <c r="P91" s="260"/>
      <c r="R91" s="260"/>
      <c r="T91" s="260"/>
      <c r="V91" s="260"/>
      <c r="X91" s="260"/>
      <c r="Z91" s="260"/>
    </row>
    <row r="92" spans="16:26" s="1" customFormat="1">
      <c r="P92" s="260"/>
      <c r="R92" s="260"/>
      <c r="T92" s="260"/>
      <c r="V92" s="260"/>
      <c r="X92" s="260"/>
      <c r="Z92" s="260"/>
    </row>
    <row r="93" spans="16:26" s="1" customFormat="1">
      <c r="P93" s="260"/>
      <c r="R93" s="260"/>
      <c r="T93" s="260"/>
      <c r="V93" s="260"/>
      <c r="X93" s="260"/>
      <c r="Z93" s="260"/>
    </row>
    <row r="94" spans="16:26" s="1" customFormat="1">
      <c r="P94" s="260"/>
      <c r="R94" s="260"/>
      <c r="T94" s="260"/>
      <c r="V94" s="260"/>
      <c r="X94" s="260"/>
      <c r="Z94" s="260"/>
    </row>
    <row r="95" spans="16:26" s="1" customFormat="1">
      <c r="P95" s="260"/>
      <c r="R95" s="260"/>
      <c r="T95" s="260"/>
      <c r="V95" s="260"/>
      <c r="X95" s="260"/>
      <c r="Z95" s="260"/>
    </row>
    <row r="96" spans="16:26" s="1" customFormat="1">
      <c r="P96" s="260"/>
      <c r="R96" s="260"/>
      <c r="T96" s="260"/>
      <c r="V96" s="260"/>
      <c r="X96" s="260"/>
      <c r="Z96" s="260"/>
    </row>
    <row r="97" spans="16:26" s="1" customFormat="1">
      <c r="P97" s="260"/>
      <c r="R97" s="260"/>
      <c r="T97" s="260"/>
      <c r="V97" s="260"/>
      <c r="X97" s="260"/>
      <c r="Z97" s="260"/>
    </row>
    <row r="98" spans="16:26" s="1" customFormat="1">
      <c r="P98" s="260"/>
      <c r="R98" s="260"/>
      <c r="T98" s="260"/>
      <c r="V98" s="260"/>
      <c r="X98" s="260"/>
      <c r="Z98" s="260"/>
    </row>
    <row r="99" spans="16:26" s="1" customFormat="1">
      <c r="P99" s="260"/>
      <c r="R99" s="260"/>
      <c r="T99" s="260"/>
      <c r="V99" s="260"/>
      <c r="X99" s="260"/>
      <c r="Z99" s="260"/>
    </row>
    <row r="100" spans="16:26" s="1" customFormat="1">
      <c r="P100" s="260"/>
      <c r="R100" s="260"/>
      <c r="T100" s="260"/>
      <c r="V100" s="260"/>
      <c r="X100" s="260"/>
      <c r="Z100" s="260"/>
    </row>
    <row r="101" spans="16:26" s="1" customFormat="1">
      <c r="P101" s="260"/>
      <c r="R101" s="260"/>
      <c r="T101" s="260"/>
      <c r="V101" s="260"/>
      <c r="X101" s="260"/>
      <c r="Z101" s="260"/>
    </row>
    <row r="102" spans="16:26" s="1" customFormat="1">
      <c r="P102" s="260"/>
      <c r="R102" s="260"/>
      <c r="T102" s="260"/>
      <c r="V102" s="260"/>
      <c r="X102" s="260"/>
      <c r="Z102" s="260"/>
    </row>
    <row r="103" spans="16:26" s="1" customFormat="1">
      <c r="P103" s="260"/>
      <c r="R103" s="260"/>
      <c r="T103" s="260"/>
      <c r="V103" s="260"/>
      <c r="X103" s="260"/>
      <c r="Z103" s="260"/>
    </row>
    <row r="104" spans="16:26" s="1" customFormat="1">
      <c r="P104" s="260"/>
      <c r="R104" s="260"/>
      <c r="T104" s="260"/>
      <c r="V104" s="260"/>
      <c r="X104" s="260"/>
      <c r="Z104" s="260"/>
    </row>
    <row r="105" spans="16:26" s="1" customFormat="1">
      <c r="P105" s="260"/>
      <c r="R105" s="260"/>
      <c r="T105" s="260"/>
      <c r="V105" s="260"/>
      <c r="X105" s="260"/>
      <c r="Z105" s="260"/>
    </row>
    <row r="106" spans="16:26" s="1" customFormat="1">
      <c r="P106" s="260"/>
      <c r="R106" s="260"/>
      <c r="T106" s="260"/>
      <c r="V106" s="260"/>
      <c r="X106" s="260"/>
      <c r="Z106" s="260"/>
    </row>
    <row r="107" spans="16:26" s="1" customFormat="1">
      <c r="P107" s="260"/>
      <c r="R107" s="260"/>
      <c r="T107" s="260"/>
      <c r="V107" s="260"/>
      <c r="X107" s="260"/>
      <c r="Z107" s="260"/>
    </row>
    <row r="108" spans="16:26" s="1" customFormat="1">
      <c r="P108" s="260"/>
      <c r="R108" s="260"/>
      <c r="T108" s="260"/>
      <c r="V108" s="260"/>
      <c r="X108" s="260"/>
      <c r="Z108" s="260"/>
    </row>
    <row r="109" spans="16:26" s="1" customFormat="1">
      <c r="P109" s="260"/>
      <c r="R109" s="260"/>
      <c r="T109" s="260"/>
      <c r="V109" s="260"/>
      <c r="X109" s="260"/>
      <c r="Z109" s="260"/>
    </row>
    <row r="110" spans="16:26" s="1" customFormat="1">
      <c r="P110" s="260"/>
      <c r="R110" s="260"/>
      <c r="T110" s="260"/>
      <c r="V110" s="260"/>
      <c r="X110" s="260"/>
      <c r="Z110" s="260"/>
    </row>
    <row r="111" spans="16:26" s="1" customFormat="1">
      <c r="P111" s="260"/>
      <c r="R111" s="260"/>
      <c r="T111" s="260"/>
      <c r="V111" s="260"/>
      <c r="X111" s="260"/>
      <c r="Z111" s="260"/>
    </row>
    <row r="112" spans="16:26" s="1" customFormat="1">
      <c r="P112" s="260"/>
      <c r="R112" s="260"/>
      <c r="T112" s="260"/>
      <c r="V112" s="260"/>
      <c r="X112" s="260"/>
      <c r="Z112" s="260"/>
    </row>
    <row r="113" spans="16:26" s="1" customFormat="1">
      <c r="P113" s="260"/>
      <c r="R113" s="260"/>
      <c r="T113" s="260"/>
      <c r="V113" s="260"/>
      <c r="X113" s="260"/>
      <c r="Z113" s="260"/>
    </row>
    <row r="114" spans="16:26" s="1" customFormat="1">
      <c r="P114" s="260"/>
      <c r="R114" s="260"/>
      <c r="T114" s="260"/>
      <c r="V114" s="260"/>
      <c r="X114" s="260"/>
      <c r="Z114" s="260"/>
    </row>
    <row r="115" spans="16:26" s="1" customFormat="1">
      <c r="P115" s="260"/>
      <c r="R115" s="260"/>
      <c r="T115" s="260"/>
      <c r="V115" s="260"/>
      <c r="X115" s="260"/>
      <c r="Z115" s="260"/>
    </row>
    <row r="116" spans="16:26" s="1" customFormat="1">
      <c r="P116" s="260"/>
      <c r="R116" s="260"/>
      <c r="T116" s="260"/>
      <c r="V116" s="260"/>
      <c r="X116" s="260"/>
      <c r="Z116" s="260"/>
    </row>
    <row r="117" spans="16:26" s="1" customFormat="1">
      <c r="P117" s="260"/>
      <c r="R117" s="260"/>
      <c r="T117" s="260"/>
      <c r="V117" s="260"/>
      <c r="X117" s="260"/>
      <c r="Z117" s="260"/>
    </row>
    <row r="118" spans="16:26" s="1" customFormat="1">
      <c r="P118" s="260"/>
      <c r="R118" s="260"/>
      <c r="T118" s="260"/>
      <c r="V118" s="260"/>
      <c r="X118" s="260"/>
      <c r="Z118" s="260"/>
    </row>
    <row r="119" spans="16:26" s="1" customFormat="1">
      <c r="P119" s="260"/>
      <c r="R119" s="260"/>
      <c r="T119" s="260"/>
      <c r="V119" s="260"/>
      <c r="X119" s="260"/>
      <c r="Z119" s="260"/>
    </row>
    <row r="120" spans="16:26" s="1" customFormat="1">
      <c r="P120" s="260"/>
      <c r="R120" s="260"/>
      <c r="T120" s="260"/>
      <c r="V120" s="260"/>
      <c r="X120" s="260"/>
      <c r="Z120" s="260"/>
    </row>
    <row r="121" spans="16:26" s="1" customFormat="1">
      <c r="P121" s="260"/>
      <c r="R121" s="260"/>
      <c r="T121" s="260"/>
      <c r="V121" s="260"/>
      <c r="X121" s="260"/>
      <c r="Z121" s="260"/>
    </row>
    <row r="122" spans="16:26" s="1" customFormat="1">
      <c r="P122" s="260"/>
      <c r="R122" s="260"/>
      <c r="T122" s="260"/>
      <c r="V122" s="260"/>
      <c r="X122" s="260"/>
      <c r="Z122" s="260"/>
    </row>
    <row r="123" spans="16:26" s="1" customFormat="1">
      <c r="P123" s="260"/>
      <c r="R123" s="260"/>
      <c r="T123" s="260"/>
      <c r="V123" s="260"/>
      <c r="X123" s="260"/>
      <c r="Z123" s="260"/>
    </row>
    <row r="124" spans="16:26" s="1" customFormat="1">
      <c r="P124" s="260"/>
      <c r="R124" s="260"/>
      <c r="T124" s="260"/>
      <c r="V124" s="260"/>
      <c r="X124" s="260"/>
      <c r="Z124" s="260"/>
    </row>
    <row r="125" spans="16:26" s="1" customFormat="1">
      <c r="P125" s="260"/>
      <c r="R125" s="260"/>
      <c r="T125" s="260"/>
      <c r="V125" s="260"/>
      <c r="X125" s="260"/>
      <c r="Z125" s="260"/>
    </row>
    <row r="126" spans="16:26" s="1" customFormat="1">
      <c r="P126" s="260"/>
      <c r="R126" s="260"/>
      <c r="T126" s="260"/>
      <c r="V126" s="260"/>
      <c r="X126" s="260"/>
      <c r="Z126" s="260"/>
    </row>
    <row r="127" spans="16:26" s="1" customFormat="1">
      <c r="P127" s="260"/>
      <c r="R127" s="260"/>
      <c r="T127" s="260"/>
      <c r="V127" s="260"/>
      <c r="X127" s="260"/>
      <c r="Z127" s="260"/>
    </row>
    <row r="128" spans="16:26" s="1" customFormat="1">
      <c r="P128" s="260"/>
      <c r="R128" s="260"/>
      <c r="T128" s="260"/>
      <c r="V128" s="260"/>
      <c r="X128" s="260"/>
      <c r="Z128" s="260"/>
    </row>
    <row r="129" spans="16:26" s="1" customFormat="1">
      <c r="P129" s="260"/>
      <c r="R129" s="260"/>
      <c r="T129" s="260"/>
      <c r="V129" s="260"/>
      <c r="X129" s="260"/>
      <c r="Z129" s="260"/>
    </row>
    <row r="130" spans="16:26" s="1" customFormat="1">
      <c r="P130" s="260"/>
      <c r="R130" s="260"/>
      <c r="T130" s="260"/>
      <c r="V130" s="260"/>
      <c r="X130" s="260"/>
      <c r="Z130" s="260"/>
    </row>
    <row r="131" spans="16:26" s="1" customFormat="1">
      <c r="P131" s="260"/>
      <c r="R131" s="260"/>
      <c r="T131" s="260"/>
      <c r="V131" s="260"/>
      <c r="X131" s="260"/>
      <c r="Z131" s="260"/>
    </row>
    <row r="132" spans="16:26" s="1" customFormat="1">
      <c r="P132" s="260"/>
      <c r="R132" s="260"/>
      <c r="T132" s="260"/>
      <c r="V132" s="260"/>
      <c r="X132" s="260"/>
      <c r="Z132" s="260"/>
    </row>
    <row r="133" spans="16:26" s="1" customFormat="1">
      <c r="P133" s="260"/>
      <c r="R133" s="260"/>
      <c r="T133" s="260"/>
      <c r="V133" s="260"/>
      <c r="X133" s="260"/>
      <c r="Z133" s="260"/>
    </row>
    <row r="134" spans="16:26" s="1" customFormat="1">
      <c r="P134" s="260"/>
      <c r="R134" s="260"/>
      <c r="T134" s="260"/>
      <c r="V134" s="260"/>
      <c r="X134" s="260"/>
      <c r="Z134" s="260"/>
    </row>
    <row r="135" spans="16:26" s="1" customFormat="1">
      <c r="P135" s="260"/>
      <c r="R135" s="260"/>
      <c r="T135" s="260"/>
      <c r="V135" s="260"/>
      <c r="X135" s="260"/>
      <c r="Z135" s="260"/>
    </row>
    <row r="136" spans="16:26" s="1" customFormat="1">
      <c r="P136" s="260"/>
      <c r="R136" s="260"/>
      <c r="T136" s="260"/>
      <c r="V136" s="260"/>
      <c r="X136" s="260"/>
      <c r="Z136" s="260"/>
    </row>
    <row r="137" spans="16:26" s="1" customFormat="1">
      <c r="P137" s="260"/>
      <c r="R137" s="260"/>
      <c r="T137" s="260"/>
      <c r="V137" s="260"/>
      <c r="X137" s="260"/>
      <c r="Z137" s="260"/>
    </row>
    <row r="138" spans="16:26" s="1" customFormat="1">
      <c r="P138" s="260"/>
      <c r="R138" s="260"/>
      <c r="T138" s="260"/>
      <c r="V138" s="260"/>
      <c r="X138" s="260"/>
      <c r="Z138" s="260"/>
    </row>
    <row r="139" spans="16:26" s="1" customFormat="1">
      <c r="P139" s="260"/>
      <c r="R139" s="260"/>
      <c r="T139" s="260"/>
      <c r="V139" s="260"/>
      <c r="X139" s="260"/>
      <c r="Z139" s="260"/>
    </row>
    <row r="140" spans="16:26" s="1" customFormat="1">
      <c r="P140" s="260"/>
      <c r="R140" s="260"/>
      <c r="T140" s="260"/>
      <c r="V140" s="260"/>
      <c r="X140" s="260"/>
      <c r="Z140" s="260"/>
    </row>
    <row r="141" spans="16:26" s="1" customFormat="1">
      <c r="P141" s="260"/>
      <c r="R141" s="260"/>
      <c r="T141" s="260"/>
      <c r="V141" s="260"/>
      <c r="X141" s="260"/>
      <c r="Z141" s="260"/>
    </row>
    <row r="142" spans="16:26" s="1" customFormat="1">
      <c r="P142" s="260"/>
      <c r="R142" s="260"/>
      <c r="T142" s="260"/>
      <c r="V142" s="260"/>
      <c r="X142" s="260"/>
      <c r="Z142" s="260"/>
    </row>
    <row r="143" spans="16:26" s="1" customFormat="1">
      <c r="P143" s="260"/>
      <c r="R143" s="260"/>
      <c r="T143" s="260"/>
      <c r="V143" s="260"/>
      <c r="X143" s="260"/>
      <c r="Z143" s="260"/>
    </row>
    <row r="144" spans="16:26" s="1" customFormat="1">
      <c r="P144" s="260"/>
      <c r="R144" s="260"/>
      <c r="T144" s="260"/>
      <c r="V144" s="260"/>
      <c r="X144" s="260"/>
      <c r="Z144" s="260"/>
    </row>
    <row r="145" spans="16:26" s="1" customFormat="1">
      <c r="P145" s="260"/>
      <c r="R145" s="260"/>
      <c r="T145" s="260"/>
      <c r="V145" s="260"/>
      <c r="X145" s="260"/>
      <c r="Z145" s="260"/>
    </row>
    <row r="146" spans="16:26" s="1" customFormat="1">
      <c r="P146" s="260"/>
      <c r="R146" s="260"/>
      <c r="T146" s="260"/>
      <c r="V146" s="260"/>
      <c r="X146" s="260"/>
      <c r="Z146" s="260"/>
    </row>
    <row r="147" spans="16:26" s="1" customFormat="1">
      <c r="P147" s="260"/>
      <c r="R147" s="260"/>
      <c r="T147" s="260"/>
      <c r="V147" s="260"/>
      <c r="X147" s="260"/>
      <c r="Z147" s="260"/>
    </row>
    <row r="148" spans="16:26" s="1" customFormat="1">
      <c r="P148" s="260"/>
      <c r="R148" s="260"/>
      <c r="T148" s="260"/>
      <c r="V148" s="260"/>
      <c r="X148" s="260"/>
      <c r="Z148" s="260"/>
    </row>
    <row r="149" spans="16:26" s="1" customFormat="1">
      <c r="P149" s="260"/>
      <c r="R149" s="260"/>
      <c r="T149" s="260"/>
      <c r="V149" s="260"/>
      <c r="X149" s="260"/>
      <c r="Z149" s="260"/>
    </row>
    <row r="150" spans="16:26" s="1" customFormat="1">
      <c r="P150" s="260"/>
      <c r="R150" s="260"/>
      <c r="T150" s="260"/>
      <c r="V150" s="260"/>
      <c r="X150" s="260"/>
      <c r="Z150" s="260"/>
    </row>
    <row r="151" spans="16:26" s="1" customFormat="1">
      <c r="P151" s="260"/>
      <c r="R151" s="260"/>
      <c r="T151" s="260"/>
      <c r="V151" s="260"/>
      <c r="X151" s="260"/>
      <c r="Z151" s="260"/>
    </row>
    <row r="152" spans="16:26" s="1" customFormat="1">
      <c r="P152" s="260"/>
      <c r="R152" s="260"/>
      <c r="T152" s="260"/>
      <c r="V152" s="260"/>
      <c r="X152" s="260"/>
      <c r="Z152" s="260"/>
    </row>
    <row r="153" spans="16:26" s="1" customFormat="1">
      <c r="P153" s="260"/>
      <c r="R153" s="260"/>
      <c r="T153" s="260"/>
      <c r="V153" s="260"/>
      <c r="X153" s="260"/>
      <c r="Z153" s="260"/>
    </row>
    <row r="154" spans="16:26" s="1" customFormat="1">
      <c r="P154" s="260"/>
      <c r="R154" s="260"/>
      <c r="T154" s="260"/>
      <c r="V154" s="260"/>
      <c r="X154" s="260"/>
      <c r="Z154" s="260"/>
    </row>
    <row r="155" spans="16:26" s="1" customFormat="1">
      <c r="P155" s="260"/>
      <c r="R155" s="260"/>
      <c r="T155" s="260"/>
      <c r="V155" s="260"/>
      <c r="X155" s="260"/>
      <c r="Z155" s="260"/>
    </row>
    <row r="156" spans="16:26" s="1" customFormat="1">
      <c r="P156" s="260"/>
      <c r="R156" s="260"/>
      <c r="T156" s="260"/>
      <c r="V156" s="260"/>
      <c r="X156" s="260"/>
      <c r="Z156" s="260"/>
    </row>
    <row r="157" spans="16:26" s="1" customFormat="1">
      <c r="P157" s="260"/>
      <c r="R157" s="260"/>
      <c r="T157" s="260"/>
      <c r="V157" s="260"/>
      <c r="X157" s="260"/>
      <c r="Z157" s="260"/>
    </row>
    <row r="158" spans="16:26" s="1" customFormat="1">
      <c r="P158" s="260"/>
      <c r="R158" s="260"/>
      <c r="T158" s="260"/>
      <c r="V158" s="260"/>
      <c r="X158" s="260"/>
      <c r="Z158" s="260"/>
    </row>
    <row r="159" spans="16:26" s="1" customFormat="1">
      <c r="P159" s="260"/>
      <c r="R159" s="260"/>
      <c r="T159" s="260"/>
      <c r="V159" s="260"/>
      <c r="X159" s="260"/>
      <c r="Z159" s="260"/>
    </row>
    <row r="160" spans="16:26" s="1" customFormat="1">
      <c r="P160" s="260"/>
      <c r="R160" s="260"/>
      <c r="T160" s="260"/>
      <c r="V160" s="260"/>
      <c r="X160" s="260"/>
      <c r="Z160" s="260"/>
    </row>
    <row r="161" spans="16:26" s="1" customFormat="1">
      <c r="P161" s="260"/>
      <c r="R161" s="260"/>
      <c r="T161" s="260"/>
      <c r="V161" s="260"/>
      <c r="X161" s="260"/>
      <c r="Z161" s="260"/>
    </row>
    <row r="162" spans="16:26" s="1" customFormat="1">
      <c r="P162" s="260"/>
      <c r="R162" s="260"/>
      <c r="T162" s="260"/>
      <c r="V162" s="260"/>
      <c r="X162" s="260"/>
      <c r="Z162" s="260"/>
    </row>
    <row r="163" spans="16:26" s="1" customFormat="1">
      <c r="P163" s="260"/>
      <c r="R163" s="260"/>
      <c r="T163" s="260"/>
      <c r="V163" s="260"/>
      <c r="X163" s="260"/>
      <c r="Z163" s="260"/>
    </row>
    <row r="164" spans="16:26" s="1" customFormat="1">
      <c r="P164" s="260"/>
      <c r="R164" s="260"/>
      <c r="T164" s="260"/>
      <c r="V164" s="260"/>
      <c r="X164" s="260"/>
      <c r="Z164" s="260"/>
    </row>
    <row r="165" spans="16:26" s="1" customFormat="1">
      <c r="P165" s="260"/>
      <c r="R165" s="260"/>
      <c r="T165" s="260"/>
      <c r="V165" s="260"/>
      <c r="X165" s="260"/>
      <c r="Z165" s="260"/>
    </row>
    <row r="166" spans="16:26" s="1" customFormat="1">
      <c r="P166" s="260"/>
      <c r="R166" s="260"/>
      <c r="T166" s="260"/>
      <c r="V166" s="260"/>
      <c r="X166" s="260"/>
      <c r="Z166" s="260"/>
    </row>
    <row r="167" spans="16:26" s="1" customFormat="1">
      <c r="P167" s="260"/>
      <c r="R167" s="260"/>
      <c r="T167" s="260"/>
      <c r="V167" s="260"/>
      <c r="X167" s="260"/>
      <c r="Z167" s="260"/>
    </row>
    <row r="168" spans="16:26" s="1" customFormat="1">
      <c r="P168" s="260"/>
      <c r="R168" s="260"/>
      <c r="T168" s="260"/>
      <c r="V168" s="260"/>
      <c r="X168" s="260"/>
      <c r="Z168" s="260"/>
    </row>
    <row r="169" spans="16:26" s="1" customFormat="1">
      <c r="P169" s="260"/>
      <c r="R169" s="260"/>
      <c r="T169" s="260"/>
      <c r="V169" s="260"/>
      <c r="X169" s="260"/>
      <c r="Z169" s="260"/>
    </row>
    <row r="170" spans="16:26" s="1" customFormat="1">
      <c r="P170" s="260"/>
      <c r="R170" s="260"/>
      <c r="T170" s="260"/>
      <c r="V170" s="260"/>
      <c r="X170" s="260"/>
      <c r="Z170" s="260"/>
    </row>
    <row r="171" spans="16:26" s="1" customFormat="1">
      <c r="P171" s="260"/>
      <c r="R171" s="260"/>
      <c r="T171" s="260"/>
      <c r="V171" s="260"/>
      <c r="X171" s="260"/>
      <c r="Z171" s="260"/>
    </row>
    <row r="172" spans="16:26" s="1" customFormat="1">
      <c r="P172" s="260"/>
      <c r="R172" s="260"/>
      <c r="T172" s="260"/>
      <c r="V172" s="260"/>
      <c r="X172" s="260"/>
      <c r="Z172" s="260"/>
    </row>
    <row r="173" spans="16:26" s="1" customFormat="1">
      <c r="P173" s="260"/>
      <c r="R173" s="260"/>
      <c r="T173" s="260"/>
      <c r="V173" s="260"/>
      <c r="X173" s="260"/>
      <c r="Z173" s="260"/>
    </row>
    <row r="174" spans="16:26" s="1" customFormat="1">
      <c r="P174" s="260"/>
      <c r="R174" s="260"/>
      <c r="T174" s="260"/>
      <c r="V174" s="260"/>
      <c r="X174" s="260"/>
      <c r="Z174" s="260"/>
    </row>
    <row r="175" spans="16:26" s="1" customFormat="1">
      <c r="P175" s="260"/>
      <c r="R175" s="260"/>
      <c r="T175" s="260"/>
      <c r="V175" s="260"/>
      <c r="X175" s="260"/>
      <c r="Z175" s="260"/>
    </row>
    <row r="176" spans="16:26" s="1" customFormat="1">
      <c r="P176" s="260"/>
      <c r="R176" s="260"/>
      <c r="T176" s="260"/>
      <c r="V176" s="260"/>
      <c r="X176" s="260"/>
      <c r="Z176" s="260"/>
    </row>
    <row r="177" spans="16:26" s="1" customFormat="1">
      <c r="P177" s="260"/>
      <c r="R177" s="260"/>
      <c r="T177" s="260"/>
      <c r="V177" s="260"/>
      <c r="X177" s="260"/>
      <c r="Z177" s="260"/>
    </row>
    <row r="178" spans="16:26" s="1" customFormat="1">
      <c r="P178" s="260"/>
      <c r="R178" s="260"/>
      <c r="T178" s="260"/>
      <c r="V178" s="260"/>
      <c r="X178" s="260"/>
      <c r="Z178" s="260"/>
    </row>
    <row r="179" spans="16:26" s="1" customFormat="1">
      <c r="P179" s="260"/>
      <c r="R179" s="260"/>
      <c r="T179" s="260"/>
      <c r="V179" s="260"/>
      <c r="X179" s="260"/>
      <c r="Z179" s="260"/>
    </row>
    <row r="180" spans="16:26" s="1" customFormat="1">
      <c r="P180" s="260"/>
      <c r="R180" s="260"/>
      <c r="T180" s="260"/>
      <c r="V180" s="260"/>
      <c r="X180" s="260"/>
      <c r="Z180" s="260"/>
    </row>
    <row r="181" spans="16:26" s="1" customFormat="1">
      <c r="P181" s="260"/>
      <c r="R181" s="260"/>
      <c r="T181" s="260"/>
      <c r="V181" s="260"/>
      <c r="X181" s="260"/>
      <c r="Z181" s="260"/>
    </row>
    <row r="182" spans="16:26" s="1" customFormat="1">
      <c r="P182" s="260"/>
      <c r="R182" s="260"/>
      <c r="T182" s="260"/>
      <c r="V182" s="260"/>
      <c r="X182" s="260"/>
      <c r="Z182" s="260"/>
    </row>
    <row r="183" spans="16:26" s="1" customFormat="1">
      <c r="P183" s="260"/>
      <c r="R183" s="260"/>
      <c r="T183" s="260"/>
      <c r="V183" s="260"/>
      <c r="X183" s="260"/>
      <c r="Z183" s="260"/>
    </row>
    <row r="184" spans="16:26" s="1" customFormat="1">
      <c r="P184" s="260"/>
      <c r="R184" s="260"/>
      <c r="T184" s="260"/>
      <c r="V184" s="260"/>
      <c r="X184" s="260"/>
      <c r="Z184" s="260"/>
    </row>
    <row r="185" spans="16:26" s="1" customFormat="1">
      <c r="P185" s="260"/>
      <c r="R185" s="260"/>
      <c r="T185" s="260"/>
      <c r="V185" s="260"/>
      <c r="X185" s="260"/>
      <c r="Z185" s="260"/>
    </row>
    <row r="186" spans="16:26" s="1" customFormat="1">
      <c r="P186" s="260"/>
      <c r="R186" s="260"/>
      <c r="T186" s="260"/>
      <c r="V186" s="260"/>
      <c r="X186" s="260"/>
      <c r="Z186" s="260"/>
    </row>
    <row r="187" spans="16:26" s="1" customFormat="1">
      <c r="P187" s="260"/>
      <c r="R187" s="260"/>
      <c r="T187" s="260"/>
      <c r="V187" s="260"/>
      <c r="X187" s="260"/>
      <c r="Z187" s="260"/>
    </row>
    <row r="188" spans="16:26" s="1" customFormat="1">
      <c r="P188" s="260"/>
      <c r="R188" s="260"/>
      <c r="T188" s="260"/>
      <c r="V188" s="260"/>
      <c r="X188" s="260"/>
      <c r="Z188" s="260"/>
    </row>
    <row r="189" spans="16:26" s="1" customFormat="1">
      <c r="P189" s="260"/>
      <c r="R189" s="260"/>
      <c r="T189" s="260"/>
      <c r="V189" s="260"/>
      <c r="X189" s="260"/>
      <c r="Z189" s="260"/>
    </row>
    <row r="190" spans="16:26" s="1" customFormat="1">
      <c r="P190" s="260"/>
      <c r="R190" s="260"/>
      <c r="T190" s="260"/>
      <c r="V190" s="260"/>
      <c r="X190" s="260"/>
      <c r="Z190" s="260"/>
    </row>
    <row r="191" spans="16:26" s="1" customFormat="1">
      <c r="P191" s="260"/>
      <c r="R191" s="260"/>
      <c r="T191" s="260"/>
      <c r="V191" s="260"/>
      <c r="X191" s="260"/>
      <c r="Z191" s="260"/>
    </row>
    <row r="192" spans="16:26" s="1" customFormat="1">
      <c r="P192" s="260"/>
      <c r="R192" s="260"/>
      <c r="T192" s="260"/>
      <c r="V192" s="260"/>
      <c r="X192" s="260"/>
      <c r="Z192" s="260"/>
    </row>
    <row r="193" spans="16:26" s="1" customFormat="1">
      <c r="P193" s="260"/>
      <c r="R193" s="260"/>
      <c r="T193" s="260"/>
      <c r="V193" s="260"/>
      <c r="X193" s="260"/>
      <c r="Z193" s="260"/>
    </row>
    <row r="194" spans="16:26" s="1" customFormat="1">
      <c r="P194" s="260"/>
      <c r="R194" s="260"/>
      <c r="T194" s="260"/>
      <c r="V194" s="260"/>
      <c r="X194" s="260"/>
      <c r="Z194" s="260"/>
    </row>
    <row r="195" spans="16:26" s="1" customFormat="1">
      <c r="P195" s="260"/>
      <c r="R195" s="260"/>
      <c r="T195" s="260"/>
      <c r="V195" s="260"/>
      <c r="X195" s="260"/>
      <c r="Z195" s="260"/>
    </row>
    <row r="196" spans="16:26" s="1" customFormat="1">
      <c r="P196" s="260"/>
      <c r="R196" s="260"/>
      <c r="T196" s="260"/>
      <c r="V196" s="260"/>
      <c r="X196" s="260"/>
      <c r="Z196" s="260"/>
    </row>
    <row r="197" spans="16:26" s="1" customFormat="1">
      <c r="P197" s="260"/>
      <c r="R197" s="260"/>
      <c r="T197" s="260"/>
      <c r="V197" s="260"/>
      <c r="X197" s="260"/>
      <c r="Z197" s="260"/>
    </row>
    <row r="198" spans="16:26" s="1" customFormat="1">
      <c r="P198" s="260"/>
      <c r="R198" s="260"/>
      <c r="T198" s="260"/>
      <c r="V198" s="260"/>
      <c r="X198" s="260"/>
      <c r="Z198" s="260"/>
    </row>
    <row r="199" spans="16:26" s="1" customFormat="1">
      <c r="P199" s="260"/>
      <c r="R199" s="260"/>
      <c r="T199" s="260"/>
      <c r="V199" s="260"/>
      <c r="X199" s="260"/>
      <c r="Z199" s="260"/>
    </row>
    <row r="200" spans="16:26" s="1" customFormat="1">
      <c r="P200" s="260"/>
      <c r="R200" s="260"/>
      <c r="T200" s="260"/>
      <c r="V200" s="260"/>
      <c r="X200" s="260"/>
      <c r="Z200" s="260"/>
    </row>
    <row r="201" spans="16:26" s="1" customFormat="1">
      <c r="P201" s="260"/>
      <c r="R201" s="260"/>
      <c r="T201" s="260"/>
      <c r="V201" s="260"/>
      <c r="X201" s="260"/>
      <c r="Z201" s="260"/>
    </row>
    <row r="202" spans="16:26" s="1" customFormat="1">
      <c r="P202" s="260"/>
      <c r="R202" s="260"/>
      <c r="T202" s="260"/>
      <c r="V202" s="260"/>
      <c r="X202" s="260"/>
      <c r="Z202" s="260"/>
    </row>
    <row r="203" spans="16:26" s="1" customFormat="1">
      <c r="P203" s="260"/>
      <c r="R203" s="260"/>
      <c r="T203" s="260"/>
      <c r="V203" s="260"/>
      <c r="X203" s="260"/>
      <c r="Z203" s="260"/>
    </row>
    <row r="204" spans="16:26" s="1" customFormat="1">
      <c r="P204" s="260"/>
      <c r="R204" s="260"/>
      <c r="T204" s="260"/>
      <c r="V204" s="260"/>
      <c r="X204" s="260"/>
      <c r="Z204" s="260"/>
    </row>
    <row r="205" spans="16:26" s="1" customFormat="1">
      <c r="P205" s="260"/>
      <c r="R205" s="260"/>
      <c r="T205" s="260"/>
      <c r="V205" s="260"/>
      <c r="X205" s="260"/>
      <c r="Z205" s="260"/>
    </row>
    <row r="206" spans="16:26" s="1" customFormat="1">
      <c r="P206" s="260"/>
      <c r="R206" s="260"/>
      <c r="T206" s="260"/>
      <c r="V206" s="260"/>
      <c r="X206" s="260"/>
      <c r="Z206" s="260"/>
    </row>
    <row r="207" spans="16:26" s="1" customFormat="1">
      <c r="P207" s="260"/>
      <c r="R207" s="260"/>
      <c r="T207" s="260"/>
      <c r="V207" s="260"/>
      <c r="X207" s="260"/>
      <c r="Z207" s="260"/>
    </row>
    <row r="208" spans="16:26" s="1" customFormat="1">
      <c r="P208" s="260"/>
      <c r="R208" s="260"/>
      <c r="T208" s="260"/>
      <c r="V208" s="260"/>
      <c r="X208" s="260"/>
      <c r="Z208" s="260"/>
    </row>
    <row r="209" spans="16:26" s="1" customFormat="1">
      <c r="P209" s="260"/>
      <c r="R209" s="260"/>
      <c r="T209" s="260"/>
      <c r="V209" s="260"/>
      <c r="X209" s="260"/>
      <c r="Z209" s="260"/>
    </row>
    <row r="210" spans="16:26" s="1" customFormat="1">
      <c r="P210" s="260"/>
      <c r="R210" s="260"/>
      <c r="T210" s="260"/>
      <c r="V210" s="260"/>
      <c r="X210" s="260"/>
      <c r="Z210" s="260"/>
    </row>
    <row r="211" spans="16:26" s="1" customFormat="1">
      <c r="P211" s="260"/>
      <c r="R211" s="260"/>
      <c r="T211" s="260"/>
      <c r="V211" s="260"/>
      <c r="X211" s="260"/>
      <c r="Z211" s="260"/>
    </row>
    <row r="212" spans="16:26" s="1" customFormat="1">
      <c r="P212" s="260"/>
      <c r="R212" s="260"/>
      <c r="T212" s="260"/>
      <c r="V212" s="260"/>
      <c r="X212" s="260"/>
      <c r="Z212" s="260"/>
    </row>
    <row r="213" spans="16:26" s="1" customFormat="1">
      <c r="P213" s="260"/>
      <c r="R213" s="260"/>
      <c r="T213" s="260"/>
      <c r="V213" s="260"/>
      <c r="X213" s="260"/>
      <c r="Z213" s="260"/>
    </row>
    <row r="214" spans="16:26" s="1" customFormat="1">
      <c r="P214" s="260"/>
      <c r="R214" s="260"/>
      <c r="T214" s="260"/>
      <c r="V214" s="260"/>
      <c r="X214" s="260"/>
      <c r="Z214" s="260"/>
    </row>
    <row r="215" spans="16:26" s="1" customFormat="1">
      <c r="P215" s="260"/>
      <c r="R215" s="260"/>
      <c r="T215" s="260"/>
      <c r="V215" s="260"/>
      <c r="X215" s="260"/>
      <c r="Z215" s="260"/>
    </row>
    <row r="216" spans="16:26" s="1" customFormat="1">
      <c r="P216" s="260"/>
      <c r="R216" s="260"/>
      <c r="T216" s="260"/>
      <c r="V216" s="260"/>
      <c r="X216" s="260"/>
      <c r="Z216" s="260"/>
    </row>
    <row r="217" spans="16:26" s="1" customFormat="1">
      <c r="P217" s="260"/>
      <c r="R217" s="260"/>
      <c r="T217" s="260"/>
      <c r="V217" s="260"/>
      <c r="X217" s="260"/>
      <c r="Z217" s="260"/>
    </row>
    <row r="218" spans="16:26" s="1" customFormat="1">
      <c r="P218" s="260"/>
      <c r="R218" s="260"/>
      <c r="T218" s="260"/>
      <c r="V218" s="260"/>
      <c r="X218" s="260"/>
      <c r="Z218" s="260"/>
    </row>
    <row r="219" spans="16:26" s="1" customFormat="1">
      <c r="P219" s="260"/>
      <c r="R219" s="260"/>
      <c r="T219" s="260"/>
      <c r="V219" s="260"/>
      <c r="X219" s="260"/>
      <c r="Z219" s="260"/>
    </row>
    <row r="220" spans="16:26" s="1" customFormat="1">
      <c r="P220" s="260"/>
      <c r="R220" s="260"/>
      <c r="T220" s="260"/>
      <c r="V220" s="260"/>
      <c r="X220" s="260"/>
      <c r="Z220" s="260"/>
    </row>
    <row r="221" spans="16:26" s="1" customFormat="1">
      <c r="P221" s="260"/>
      <c r="R221" s="260"/>
      <c r="T221" s="260"/>
      <c r="V221" s="260"/>
      <c r="X221" s="260"/>
      <c r="Z221" s="260"/>
    </row>
    <row r="222" spans="16:26" s="1" customFormat="1">
      <c r="P222" s="260"/>
      <c r="R222" s="260"/>
      <c r="T222" s="260"/>
      <c r="V222" s="260"/>
      <c r="X222" s="260"/>
      <c r="Z222" s="260"/>
    </row>
    <row r="223" spans="16:26" s="1" customFormat="1">
      <c r="P223" s="260"/>
      <c r="R223" s="260"/>
      <c r="T223" s="260"/>
      <c r="V223" s="260"/>
      <c r="X223" s="260"/>
      <c r="Z223" s="260"/>
    </row>
    <row r="224" spans="16:26" s="1" customFormat="1">
      <c r="P224" s="260"/>
      <c r="R224" s="260"/>
      <c r="T224" s="260"/>
      <c r="V224" s="260"/>
      <c r="X224" s="260"/>
      <c r="Z224" s="260"/>
    </row>
    <row r="225" spans="16:26" s="1" customFormat="1">
      <c r="P225" s="260"/>
      <c r="R225" s="260"/>
      <c r="T225" s="260"/>
      <c r="V225" s="260"/>
      <c r="X225" s="260"/>
      <c r="Z225" s="260"/>
    </row>
    <row r="226" spans="16:26" s="1" customFormat="1">
      <c r="P226" s="260"/>
      <c r="R226" s="260"/>
      <c r="T226" s="260"/>
      <c r="V226" s="260"/>
      <c r="X226" s="260"/>
      <c r="Z226" s="260"/>
    </row>
    <row r="227" spans="16:26" s="1" customFormat="1">
      <c r="P227" s="260"/>
      <c r="R227" s="260"/>
      <c r="T227" s="260"/>
      <c r="V227" s="260"/>
      <c r="X227" s="260"/>
      <c r="Z227" s="260"/>
    </row>
    <row r="228" spans="16:26" s="1" customFormat="1">
      <c r="P228" s="260"/>
      <c r="R228" s="260"/>
      <c r="T228" s="260"/>
      <c r="V228" s="260"/>
      <c r="X228" s="260"/>
      <c r="Z228" s="260"/>
    </row>
    <row r="229" spans="16:26" s="1" customFormat="1">
      <c r="P229" s="260"/>
      <c r="R229" s="260"/>
      <c r="T229" s="260"/>
      <c r="V229" s="260"/>
      <c r="X229" s="260"/>
      <c r="Z229" s="260"/>
    </row>
    <row r="230" spans="16:26" s="1" customFormat="1">
      <c r="P230" s="260"/>
      <c r="R230" s="260"/>
      <c r="T230" s="260"/>
      <c r="V230" s="260"/>
      <c r="X230" s="260"/>
      <c r="Z230" s="260"/>
    </row>
    <row r="231" spans="16:26" s="1" customFormat="1">
      <c r="P231" s="260"/>
      <c r="R231" s="260"/>
      <c r="T231" s="260"/>
      <c r="V231" s="260"/>
      <c r="X231" s="260"/>
      <c r="Z231" s="260"/>
    </row>
    <row r="232" spans="16:26" s="1" customFormat="1">
      <c r="P232" s="260"/>
      <c r="R232" s="260"/>
      <c r="T232" s="260"/>
      <c r="V232" s="260"/>
      <c r="X232" s="260"/>
      <c r="Z232" s="260"/>
    </row>
    <row r="233" spans="16:26" s="1" customFormat="1">
      <c r="P233" s="260"/>
      <c r="R233" s="260"/>
      <c r="T233" s="260"/>
      <c r="V233" s="260"/>
      <c r="X233" s="260"/>
      <c r="Z233" s="260"/>
    </row>
    <row r="234" spans="16:26" s="1" customFormat="1">
      <c r="P234" s="260"/>
      <c r="R234" s="260"/>
      <c r="T234" s="260"/>
      <c r="V234" s="260"/>
      <c r="X234" s="260"/>
      <c r="Z234" s="260"/>
    </row>
    <row r="235" spans="16:26" s="1" customFormat="1">
      <c r="P235" s="260"/>
      <c r="R235" s="260"/>
      <c r="T235" s="260"/>
      <c r="V235" s="260"/>
      <c r="X235" s="260"/>
      <c r="Z235" s="260"/>
    </row>
    <row r="236" spans="16:26" s="1" customFormat="1">
      <c r="P236" s="260"/>
      <c r="R236" s="260"/>
      <c r="T236" s="260"/>
      <c r="V236" s="260"/>
      <c r="X236" s="260"/>
      <c r="Z236" s="260"/>
    </row>
    <row r="237" spans="16:26" s="1" customFormat="1">
      <c r="P237" s="260"/>
      <c r="R237" s="260"/>
      <c r="T237" s="260"/>
      <c r="V237" s="260"/>
      <c r="X237" s="260"/>
      <c r="Z237" s="260"/>
    </row>
    <row r="238" spans="16:26" s="1" customFormat="1">
      <c r="P238" s="260"/>
      <c r="R238" s="260"/>
      <c r="T238" s="260"/>
      <c r="V238" s="260"/>
      <c r="X238" s="260"/>
      <c r="Z238" s="260"/>
    </row>
    <row r="239" spans="16:26" s="1" customFormat="1">
      <c r="P239" s="260"/>
      <c r="R239" s="260"/>
      <c r="T239" s="260"/>
      <c r="V239" s="260"/>
      <c r="X239" s="260"/>
      <c r="Z239" s="260"/>
    </row>
    <row r="240" spans="16:26" s="1" customFormat="1">
      <c r="P240" s="260"/>
      <c r="R240" s="260"/>
      <c r="T240" s="260"/>
      <c r="V240" s="260"/>
      <c r="X240" s="260"/>
      <c r="Z240" s="260"/>
    </row>
    <row r="241" spans="16:26" s="1" customFormat="1">
      <c r="P241" s="260"/>
      <c r="R241" s="260"/>
      <c r="T241" s="260"/>
      <c r="V241" s="260"/>
      <c r="X241" s="260"/>
      <c r="Z241" s="260"/>
    </row>
    <row r="242" spans="16:26" s="1" customFormat="1">
      <c r="P242" s="260"/>
      <c r="R242" s="260"/>
      <c r="T242" s="260"/>
      <c r="V242" s="260"/>
      <c r="X242" s="260"/>
      <c r="Z242" s="260"/>
    </row>
    <row r="243" spans="16:26" s="1" customFormat="1">
      <c r="P243" s="260"/>
      <c r="R243" s="260"/>
      <c r="T243" s="260"/>
      <c r="V243" s="260"/>
      <c r="X243" s="260"/>
      <c r="Z243" s="260"/>
    </row>
    <row r="244" spans="16:26" s="1" customFormat="1">
      <c r="P244" s="260"/>
      <c r="R244" s="260"/>
      <c r="T244" s="260"/>
      <c r="V244" s="260"/>
      <c r="X244" s="260"/>
      <c r="Z244" s="260"/>
    </row>
    <row r="245" spans="16:26" s="1" customFormat="1">
      <c r="P245" s="260"/>
      <c r="R245" s="260"/>
      <c r="T245" s="260"/>
      <c r="V245" s="260"/>
      <c r="X245" s="260"/>
      <c r="Z245" s="260"/>
    </row>
    <row r="246" spans="16:26" s="1" customFormat="1">
      <c r="P246" s="260"/>
      <c r="R246" s="260"/>
      <c r="T246" s="260"/>
      <c r="V246" s="260"/>
      <c r="X246" s="260"/>
      <c r="Z246" s="260"/>
    </row>
    <row r="247" spans="16:26" s="1" customFormat="1">
      <c r="P247" s="260"/>
      <c r="R247" s="260"/>
      <c r="T247" s="260"/>
      <c r="V247" s="260"/>
      <c r="X247" s="260"/>
      <c r="Z247" s="260"/>
    </row>
    <row r="248" spans="16:26" s="1" customFormat="1">
      <c r="P248" s="260"/>
      <c r="R248" s="260"/>
      <c r="T248" s="260"/>
      <c r="V248" s="260"/>
      <c r="X248" s="260"/>
      <c r="Z248" s="260"/>
    </row>
    <row r="249" spans="16:26" s="1" customFormat="1">
      <c r="P249" s="260"/>
      <c r="R249" s="260"/>
      <c r="T249" s="260"/>
      <c r="V249" s="260"/>
      <c r="X249" s="260"/>
      <c r="Z249" s="260"/>
    </row>
    <row r="250" spans="16:26" s="1" customFormat="1">
      <c r="P250" s="260"/>
      <c r="R250" s="260"/>
      <c r="T250" s="260"/>
      <c r="V250" s="260"/>
      <c r="X250" s="260"/>
      <c r="Z250" s="260"/>
    </row>
    <row r="251" spans="16:26" s="1" customFormat="1">
      <c r="P251" s="260"/>
      <c r="R251" s="260"/>
      <c r="T251" s="260"/>
      <c r="V251" s="260"/>
      <c r="X251" s="260"/>
      <c r="Z251" s="260"/>
    </row>
    <row r="252" spans="16:26" s="1" customFormat="1">
      <c r="P252" s="260"/>
      <c r="R252" s="260"/>
      <c r="T252" s="260"/>
      <c r="V252" s="260"/>
      <c r="X252" s="260"/>
      <c r="Z252" s="260"/>
    </row>
    <row r="253" spans="16:26" s="1" customFormat="1">
      <c r="P253" s="260"/>
      <c r="R253" s="260"/>
      <c r="T253" s="260"/>
      <c r="V253" s="260"/>
      <c r="X253" s="260"/>
      <c r="Z253" s="260"/>
    </row>
    <row r="254" spans="16:26" s="1" customFormat="1">
      <c r="P254" s="260"/>
      <c r="R254" s="260"/>
      <c r="T254" s="260"/>
      <c r="V254" s="260"/>
      <c r="X254" s="260"/>
      <c r="Z254" s="260"/>
    </row>
    <row r="255" spans="16:26" s="1" customFormat="1">
      <c r="P255" s="260"/>
      <c r="R255" s="260"/>
      <c r="T255" s="260"/>
      <c r="V255" s="260"/>
      <c r="X255" s="260"/>
      <c r="Z255" s="260"/>
    </row>
    <row r="256" spans="16:26" s="1" customFormat="1">
      <c r="P256" s="260"/>
      <c r="R256" s="260"/>
      <c r="T256" s="260"/>
      <c r="V256" s="260"/>
      <c r="X256" s="260"/>
      <c r="Z256" s="260"/>
    </row>
    <row r="257" spans="16:26" s="1" customFormat="1">
      <c r="P257" s="260"/>
      <c r="R257" s="260"/>
      <c r="T257" s="260"/>
      <c r="V257" s="260"/>
      <c r="X257" s="260"/>
      <c r="Z257" s="260"/>
    </row>
    <row r="258" spans="16:26" s="1" customFormat="1">
      <c r="P258" s="260"/>
      <c r="R258" s="260"/>
      <c r="T258" s="260"/>
      <c r="V258" s="260"/>
      <c r="X258" s="260"/>
      <c r="Z258" s="260"/>
    </row>
    <row r="259" spans="16:26" s="1" customFormat="1">
      <c r="P259" s="260"/>
      <c r="R259" s="260"/>
      <c r="T259" s="260"/>
      <c r="V259" s="260"/>
      <c r="X259" s="260"/>
      <c r="Z259" s="260"/>
    </row>
    <row r="260" spans="16:26" s="1" customFormat="1">
      <c r="P260" s="260"/>
      <c r="R260" s="260"/>
      <c r="T260" s="260"/>
      <c r="V260" s="260"/>
      <c r="X260" s="260"/>
      <c r="Z260" s="260"/>
    </row>
    <row r="261" spans="16:26" s="1" customFormat="1">
      <c r="P261" s="260"/>
      <c r="R261" s="260"/>
      <c r="T261" s="260"/>
      <c r="V261" s="260"/>
      <c r="X261" s="260"/>
      <c r="Z261" s="260"/>
    </row>
    <row r="262" spans="16:26" s="1" customFormat="1">
      <c r="P262" s="260"/>
      <c r="R262" s="260"/>
      <c r="T262" s="260"/>
      <c r="V262" s="260"/>
      <c r="X262" s="260"/>
      <c r="Z262" s="260"/>
    </row>
    <row r="263" spans="16:26" s="1" customFormat="1">
      <c r="P263" s="260"/>
      <c r="R263" s="260"/>
      <c r="T263" s="260"/>
      <c r="V263" s="260"/>
      <c r="X263" s="260"/>
      <c r="Z263" s="260"/>
    </row>
    <row r="264" spans="16:26" s="1" customFormat="1">
      <c r="P264" s="260"/>
      <c r="R264" s="260"/>
      <c r="T264" s="260"/>
      <c r="V264" s="260"/>
      <c r="X264" s="260"/>
      <c r="Z264" s="260"/>
    </row>
    <row r="265" spans="16:26" s="1" customFormat="1">
      <c r="P265" s="260"/>
      <c r="R265" s="260"/>
      <c r="T265" s="260"/>
      <c r="V265" s="260"/>
      <c r="X265" s="260"/>
      <c r="Z265" s="260"/>
    </row>
    <row r="266" spans="16:26" s="1" customFormat="1">
      <c r="P266" s="260"/>
      <c r="R266" s="260"/>
      <c r="T266" s="260"/>
      <c r="V266" s="260"/>
      <c r="X266" s="260"/>
      <c r="Z266" s="260"/>
    </row>
    <row r="267" spans="16:26" s="1" customFormat="1">
      <c r="P267" s="260"/>
      <c r="R267" s="260"/>
      <c r="T267" s="260"/>
      <c r="V267" s="260"/>
      <c r="X267" s="260"/>
      <c r="Z267" s="260"/>
    </row>
    <row r="268" spans="16:26" s="1" customFormat="1">
      <c r="P268" s="260"/>
      <c r="R268" s="260"/>
      <c r="T268" s="260"/>
      <c r="V268" s="260"/>
      <c r="X268" s="260"/>
      <c r="Z268" s="260"/>
    </row>
    <row r="269" spans="16:26" s="1" customFormat="1">
      <c r="P269" s="260"/>
      <c r="R269" s="260"/>
      <c r="T269" s="260"/>
      <c r="V269" s="260"/>
      <c r="X269" s="260"/>
      <c r="Z269" s="260"/>
    </row>
    <row r="270" spans="16:26" s="1" customFormat="1">
      <c r="P270" s="260"/>
      <c r="R270" s="260"/>
      <c r="T270" s="260"/>
      <c r="V270" s="260"/>
      <c r="X270" s="260"/>
      <c r="Z270" s="260"/>
    </row>
    <row r="271" spans="16:26" s="1" customFormat="1">
      <c r="P271" s="260"/>
      <c r="R271" s="260"/>
      <c r="T271" s="260"/>
      <c r="V271" s="260"/>
      <c r="X271" s="260"/>
      <c r="Z271" s="260"/>
    </row>
    <row r="272" spans="16:26" s="1" customFormat="1">
      <c r="P272" s="260"/>
      <c r="R272" s="260"/>
      <c r="T272" s="260"/>
      <c r="V272" s="260"/>
      <c r="X272" s="260"/>
      <c r="Z272" s="260"/>
    </row>
    <row r="273" spans="16:26" s="1" customFormat="1">
      <c r="P273" s="260"/>
      <c r="R273" s="260"/>
      <c r="T273" s="260"/>
      <c r="V273" s="260"/>
      <c r="X273" s="260"/>
      <c r="Z273" s="260"/>
    </row>
    <row r="274" spans="16:26" s="1" customFormat="1">
      <c r="P274" s="260"/>
      <c r="R274" s="260"/>
      <c r="T274" s="260"/>
      <c r="V274" s="260"/>
      <c r="X274" s="260"/>
      <c r="Z274" s="260"/>
    </row>
    <row r="275" spans="16:26" s="1" customFormat="1">
      <c r="P275" s="260"/>
      <c r="R275" s="260"/>
      <c r="T275" s="260"/>
      <c r="V275" s="260"/>
      <c r="X275" s="260"/>
      <c r="Z275" s="260"/>
    </row>
    <row r="276" spans="16:26" s="1" customFormat="1">
      <c r="P276" s="260"/>
      <c r="R276" s="260"/>
      <c r="T276" s="260"/>
      <c r="V276" s="260"/>
      <c r="X276" s="260"/>
      <c r="Z276" s="260"/>
    </row>
    <row r="277" spans="16:26" s="1" customFormat="1">
      <c r="P277" s="260"/>
      <c r="R277" s="260"/>
      <c r="T277" s="260"/>
      <c r="V277" s="260"/>
      <c r="X277" s="260"/>
      <c r="Z277" s="260"/>
    </row>
    <row r="278" spans="16:26" s="1" customFormat="1">
      <c r="P278" s="260"/>
      <c r="R278" s="260"/>
      <c r="T278" s="260"/>
      <c r="V278" s="260"/>
      <c r="X278" s="260"/>
      <c r="Z278" s="260"/>
    </row>
    <row r="279" spans="16:26" s="1" customFormat="1">
      <c r="P279" s="260"/>
      <c r="R279" s="260"/>
      <c r="T279" s="260"/>
      <c r="V279" s="260"/>
      <c r="X279" s="260"/>
      <c r="Z279" s="260"/>
    </row>
    <row r="280" spans="16:26" s="1" customFormat="1">
      <c r="P280" s="260"/>
      <c r="R280" s="260"/>
      <c r="T280" s="260"/>
      <c r="V280" s="260"/>
      <c r="X280" s="260"/>
      <c r="Z280" s="260"/>
    </row>
    <row r="281" spans="16:26" s="1" customFormat="1">
      <c r="P281" s="260"/>
      <c r="R281" s="260"/>
      <c r="T281" s="260"/>
      <c r="V281" s="260"/>
      <c r="X281" s="260"/>
      <c r="Z281" s="260"/>
    </row>
    <row r="282" spans="16:26" s="1" customFormat="1">
      <c r="P282" s="260"/>
      <c r="R282" s="260"/>
      <c r="T282" s="260"/>
      <c r="V282" s="260"/>
      <c r="X282" s="260"/>
      <c r="Z282" s="260"/>
    </row>
    <row r="283" spans="16:26" s="1" customFormat="1">
      <c r="P283" s="260"/>
      <c r="R283" s="260"/>
      <c r="T283" s="260"/>
      <c r="V283" s="260"/>
      <c r="X283" s="260"/>
      <c r="Z283" s="260"/>
    </row>
    <row r="284" spans="16:26" s="1" customFormat="1">
      <c r="P284" s="260"/>
      <c r="R284" s="260"/>
      <c r="T284" s="260"/>
      <c r="V284" s="260"/>
      <c r="X284" s="260"/>
      <c r="Z284" s="260"/>
    </row>
    <row r="285" spans="16:26" s="1" customFormat="1">
      <c r="P285" s="260"/>
      <c r="R285" s="260"/>
      <c r="T285" s="260"/>
      <c r="V285" s="260"/>
      <c r="X285" s="260"/>
      <c r="Z285" s="260"/>
    </row>
    <row r="286" spans="16:26" s="1" customFormat="1">
      <c r="P286" s="260"/>
      <c r="R286" s="260"/>
      <c r="T286" s="260"/>
      <c r="V286" s="260"/>
      <c r="X286" s="260"/>
      <c r="Z286" s="260"/>
    </row>
    <row r="287" spans="16:26" s="1" customFormat="1">
      <c r="P287" s="260"/>
      <c r="R287" s="260"/>
      <c r="T287" s="260"/>
      <c r="V287" s="260"/>
      <c r="X287" s="260"/>
      <c r="Z287" s="260"/>
    </row>
    <row r="288" spans="16:26" s="1" customFormat="1">
      <c r="P288" s="260"/>
      <c r="R288" s="260"/>
      <c r="T288" s="260"/>
      <c r="V288" s="260"/>
      <c r="X288" s="260"/>
      <c r="Z288" s="260"/>
    </row>
    <row r="289" spans="1:26" s="1" customFormat="1">
      <c r="P289" s="260"/>
      <c r="R289" s="260"/>
      <c r="T289" s="260"/>
      <c r="V289" s="260"/>
      <c r="X289" s="260"/>
      <c r="Z289" s="260"/>
    </row>
    <row r="290" spans="1:26" s="1" customFormat="1">
      <c r="P290" s="260"/>
      <c r="R290" s="260"/>
      <c r="T290" s="260"/>
      <c r="V290" s="260"/>
      <c r="X290" s="260"/>
      <c r="Z290" s="260"/>
    </row>
    <row r="291" spans="1:26" s="1" customFormat="1">
      <c r="P291" s="260"/>
      <c r="R291" s="260"/>
      <c r="T291" s="260"/>
      <c r="V291" s="260"/>
      <c r="X291" s="260"/>
      <c r="Z291" s="260"/>
    </row>
    <row r="292" spans="1:26" s="1" customFormat="1">
      <c r="P292" s="260"/>
      <c r="R292" s="260"/>
      <c r="T292" s="260"/>
      <c r="V292" s="260"/>
      <c r="X292" s="260"/>
      <c r="Z292" s="260"/>
    </row>
    <row r="293" spans="1:26" s="1" customFormat="1">
      <c r="P293" s="260"/>
      <c r="R293" s="260"/>
      <c r="T293" s="260"/>
      <c r="V293" s="260"/>
      <c r="X293" s="260"/>
      <c r="Z293" s="260"/>
    </row>
    <row r="294" spans="1:26" s="1" customFormat="1">
      <c r="P294" s="260"/>
      <c r="R294" s="260"/>
      <c r="T294" s="260"/>
      <c r="V294" s="260"/>
      <c r="X294" s="260"/>
      <c r="Z294" s="260"/>
    </row>
    <row r="295" spans="1:26" s="1" customFormat="1">
      <c r="P295" s="260"/>
      <c r="R295" s="260"/>
      <c r="T295" s="260"/>
      <c r="V295" s="260"/>
      <c r="X295" s="260"/>
      <c r="Z295" s="260"/>
    </row>
    <row r="296" spans="1:26" s="1" customFormat="1">
      <c r="P296" s="260"/>
      <c r="R296" s="260"/>
      <c r="T296" s="260"/>
      <c r="V296" s="260"/>
      <c r="X296" s="260"/>
      <c r="Z296" s="260"/>
    </row>
    <row r="297" spans="1:26" s="1" customFormat="1">
      <c r="P297" s="260"/>
      <c r="R297" s="260"/>
      <c r="T297" s="260"/>
      <c r="V297" s="260"/>
      <c r="X297" s="260"/>
      <c r="Z297" s="260"/>
    </row>
    <row r="298" spans="1:26" s="1" customFormat="1">
      <c r="P298" s="260"/>
      <c r="R298" s="260"/>
      <c r="T298" s="260"/>
      <c r="V298" s="260"/>
      <c r="X298" s="260"/>
      <c r="Z298" s="260"/>
    </row>
    <row r="299" spans="1:26" s="1" customFormat="1">
      <c r="P299" s="260"/>
      <c r="R299" s="260"/>
      <c r="T299" s="260"/>
      <c r="V299" s="260"/>
      <c r="X299" s="260"/>
      <c r="Z299" s="260"/>
    </row>
    <row r="300" spans="1:26" s="1" customFormat="1">
      <c r="P300" s="260"/>
      <c r="R300" s="260"/>
      <c r="T300" s="260"/>
      <c r="V300" s="260"/>
      <c r="X300" s="260"/>
      <c r="Z300" s="260"/>
    </row>
    <row r="301" spans="1:26" s="1" customFormat="1">
      <c r="P301" s="260"/>
      <c r="R301" s="260"/>
      <c r="T301" s="260"/>
      <c r="V301" s="260"/>
      <c r="X301" s="260"/>
      <c r="Z301" s="260"/>
    </row>
    <row r="302" spans="1:26" s="1" customFormat="1">
      <c r="A302"/>
      <c r="N302"/>
      <c r="P302" s="260"/>
      <c r="R302" s="260"/>
      <c r="T302" s="260"/>
      <c r="V302" s="260"/>
      <c r="X302" s="260"/>
      <c r="Z302" s="260"/>
    </row>
    <row r="303" spans="1:26" s="1" customFormat="1">
      <c r="A303"/>
      <c r="N303"/>
      <c r="P303" s="260"/>
      <c r="R303" s="260"/>
      <c r="T303" s="260"/>
      <c r="V303" s="260"/>
      <c r="X303" s="260"/>
      <c r="Z303" s="260"/>
    </row>
  </sheetData>
  <sheetProtection algorithmName="SHA-512" hashValue="aH/HLeh+axfAGGYE9hk7w8Bn5yG3Qs23TBVckvTNwKOiqiZfQxNRmqtkdZAbaPNKM3xtVm6ei+pV3iS3m6Xm1w==" saltValue="wETVdDcT4bo1JC1nlaGvcQ==" spinCount="100000" sheet="1" objects="1" scenarios="1"/>
  <customSheetViews>
    <customSheetView guid="{15F8A144-BC19-4B70-B468-75C2D0F16780}" fitToPage="1">
      <selection sqref="A1:M1"/>
      <pageMargins left="0.2" right="0.2" top="0.25" bottom="0.25" header="0.3" footer="0.3"/>
      <pageSetup paperSize="3" scale="92" orientation="landscape" r:id="rId1"/>
    </customSheetView>
  </customSheetViews>
  <mergeCells count="1">
    <mergeCell ref="A1:N1"/>
  </mergeCells>
  <pageMargins left="0.2" right="0.2" top="0.25" bottom="0.25" header="0.3" footer="0.3"/>
  <pageSetup paperSize="3" scale="45" orientation="landscape"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F7E58-0923-418A-A021-6BF86889EDFA}">
  <sheetPr codeName="Sheet32">
    <tabColor theme="7"/>
    <pageSetUpPr fitToPage="1"/>
  </sheetPr>
  <dimension ref="A1:CL371"/>
  <sheetViews>
    <sheetView zoomScale="73" zoomScaleNormal="100" workbookViewId="0">
      <selection sqref="A1:N1"/>
    </sheetView>
  </sheetViews>
  <sheetFormatPr baseColWidth="10" defaultColWidth="8.83203125" defaultRowHeight="15"/>
  <cols>
    <col min="1" max="1" width="2" customWidth="1"/>
    <col min="2" max="2" width="32.33203125" customWidth="1"/>
    <col min="3" max="13" width="35.6640625" customWidth="1"/>
    <col min="14" max="14" width="2.33203125" customWidth="1"/>
    <col min="15" max="15" width="35.6640625" customWidth="1"/>
    <col min="16" max="17" width="1.5" style="260" customWidth="1"/>
    <col min="18" max="26" width="9.1640625" style="1"/>
  </cols>
  <sheetData>
    <row r="1" spans="1:90" ht="43.5" customHeight="1" thickBot="1">
      <c r="A1" s="813" t="s">
        <v>674</v>
      </c>
      <c r="B1" s="814"/>
      <c r="C1" s="814"/>
      <c r="D1" s="814"/>
      <c r="E1" s="814"/>
      <c r="F1" s="814"/>
      <c r="G1" s="814"/>
      <c r="H1" s="814"/>
      <c r="I1" s="814"/>
      <c r="J1" s="814"/>
      <c r="K1" s="814"/>
      <c r="L1" s="814"/>
      <c r="M1" s="814"/>
      <c r="N1" s="814"/>
      <c r="O1" s="259"/>
    </row>
    <row r="2" spans="1:90" ht="17" thickBot="1">
      <c r="A2" s="260"/>
      <c r="B2" s="261" t="s">
        <v>377</v>
      </c>
      <c r="C2" s="261" t="s">
        <v>71</v>
      </c>
      <c r="D2" s="262" t="s">
        <v>72</v>
      </c>
      <c r="E2" s="262" t="s">
        <v>73</v>
      </c>
      <c r="F2" s="262" t="s">
        <v>74</v>
      </c>
      <c r="G2" s="262" t="s">
        <v>387</v>
      </c>
      <c r="H2" s="262" t="s">
        <v>77</v>
      </c>
      <c r="I2" s="411" t="s">
        <v>388</v>
      </c>
      <c r="J2" s="262" t="s">
        <v>78</v>
      </c>
      <c r="K2" s="262" t="s">
        <v>79</v>
      </c>
      <c r="L2" s="262" t="s">
        <v>80</v>
      </c>
      <c r="M2" s="262" t="s">
        <v>81</v>
      </c>
      <c r="N2" s="260"/>
      <c r="O2" s="262" t="s">
        <v>567</v>
      </c>
    </row>
    <row r="3" spans="1:90" ht="32">
      <c r="A3" s="260"/>
      <c r="B3" s="419" t="s">
        <v>1053</v>
      </c>
      <c r="C3" s="451" t="s">
        <v>1065</v>
      </c>
      <c r="D3" s="459" t="s">
        <v>26</v>
      </c>
      <c r="E3" s="462" t="s">
        <v>1102</v>
      </c>
      <c r="F3" s="462" t="s">
        <v>33</v>
      </c>
      <c r="G3" s="453" t="s">
        <v>33</v>
      </c>
      <c r="H3" s="470" t="s">
        <v>50</v>
      </c>
      <c r="I3" s="453" t="s">
        <v>53</v>
      </c>
      <c r="J3" s="453" t="s">
        <v>56</v>
      </c>
      <c r="K3" s="453" t="s">
        <v>60</v>
      </c>
      <c r="L3" s="453" t="s">
        <v>63</v>
      </c>
      <c r="M3" s="453" t="s">
        <v>67</v>
      </c>
      <c r="N3" s="260"/>
      <c r="O3" s="259"/>
    </row>
    <row r="4" spans="1:90" ht="52.5" customHeight="1">
      <c r="A4" s="260"/>
      <c r="B4" s="420" t="s">
        <v>1054</v>
      </c>
      <c r="C4" s="420" t="s">
        <v>1066</v>
      </c>
      <c r="D4" s="460" t="s">
        <v>1085</v>
      </c>
      <c r="E4" s="460" t="s">
        <v>1103</v>
      </c>
      <c r="F4" s="460" t="s">
        <v>1115</v>
      </c>
      <c r="G4" s="437" t="s">
        <v>1180</v>
      </c>
      <c r="H4" s="471" t="s">
        <v>1164</v>
      </c>
      <c r="I4" s="458" t="s">
        <v>1179</v>
      </c>
      <c r="J4" s="473" t="s">
        <v>1199</v>
      </c>
      <c r="K4" s="437" t="s">
        <v>1213</v>
      </c>
      <c r="L4" s="437" t="s">
        <v>1229</v>
      </c>
      <c r="M4" s="473" t="s">
        <v>1202</v>
      </c>
      <c r="N4" s="260"/>
      <c r="O4" s="264"/>
      <c r="CC4" s="815" t="s">
        <v>986</v>
      </c>
      <c r="CD4" s="815"/>
      <c r="CE4" s="815"/>
      <c r="CF4" s="815"/>
      <c r="CG4" s="815" t="s">
        <v>1014</v>
      </c>
      <c r="CH4" s="815"/>
      <c r="CI4" s="815"/>
      <c r="CJ4" s="815" t="s">
        <v>1043</v>
      </c>
      <c r="CK4" s="815"/>
      <c r="CL4" s="815"/>
    </row>
    <row r="5" spans="1:90" ht="51.75" customHeight="1">
      <c r="A5" s="260"/>
      <c r="B5" s="420" t="s">
        <v>1063</v>
      </c>
      <c r="C5" s="452"/>
      <c r="D5" s="460" t="s">
        <v>1086</v>
      </c>
      <c r="E5" s="460" t="s">
        <v>1104</v>
      </c>
      <c r="F5" s="460" t="s">
        <v>1116</v>
      </c>
      <c r="G5" s="437" t="s">
        <v>1181</v>
      </c>
      <c r="H5" s="471" t="s">
        <v>1165</v>
      </c>
      <c r="I5" s="437" t="s">
        <v>1193</v>
      </c>
      <c r="J5" s="437" t="s">
        <v>1200</v>
      </c>
      <c r="K5" s="437" t="s">
        <v>1214</v>
      </c>
      <c r="L5" s="473" t="s">
        <v>1230</v>
      </c>
      <c r="M5" s="437" t="s">
        <v>1222</v>
      </c>
      <c r="N5" s="260"/>
      <c r="O5" s="264"/>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CC5" s="815" t="s">
        <v>987</v>
      </c>
      <c r="CD5" s="815"/>
      <c r="CE5" s="815"/>
      <c r="CF5" s="815"/>
      <c r="CG5" s="815" t="s">
        <v>1015</v>
      </c>
      <c r="CH5" s="815"/>
      <c r="CI5" s="815"/>
      <c r="CJ5" s="815" t="s">
        <v>1044</v>
      </c>
      <c r="CK5" s="815"/>
      <c r="CL5" s="815"/>
    </row>
    <row r="6" spans="1:90" ht="48" customHeight="1">
      <c r="A6" s="260"/>
      <c r="B6" s="421"/>
      <c r="C6" s="452"/>
      <c r="D6" s="460" t="s">
        <v>1088</v>
      </c>
      <c r="E6" s="460" t="s">
        <v>1105</v>
      </c>
      <c r="F6" s="460" t="s">
        <v>1117</v>
      </c>
      <c r="G6" s="473" t="s">
        <v>1182</v>
      </c>
      <c r="H6" s="471" t="s">
        <v>1166</v>
      </c>
      <c r="I6" s="473" t="s">
        <v>1194</v>
      </c>
      <c r="J6" s="473" t="s">
        <v>1201</v>
      </c>
      <c r="K6" s="437" t="s">
        <v>1215</v>
      </c>
      <c r="L6" s="437" t="s">
        <v>1231</v>
      </c>
      <c r="M6" s="473" t="s">
        <v>1232</v>
      </c>
      <c r="N6" s="260"/>
      <c r="O6" s="264"/>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CC6" s="815" t="s">
        <v>988</v>
      </c>
      <c r="CD6" s="815"/>
      <c r="CE6" s="815"/>
      <c r="CF6" s="815"/>
      <c r="CG6" s="815" t="s">
        <v>1016</v>
      </c>
      <c r="CH6" s="815"/>
      <c r="CI6" s="815"/>
      <c r="CJ6" s="815" t="s">
        <v>1045</v>
      </c>
      <c r="CK6" s="815"/>
      <c r="CL6" s="815"/>
    </row>
    <row r="7" spans="1:90" ht="102" customHeight="1">
      <c r="A7" s="260"/>
      <c r="B7" s="421"/>
      <c r="C7" s="425"/>
      <c r="D7" s="460" t="s">
        <v>1087</v>
      </c>
      <c r="E7" s="460" t="s">
        <v>1106</v>
      </c>
      <c r="F7" s="460" t="s">
        <v>1118</v>
      </c>
      <c r="G7" s="437" t="s">
        <v>1189</v>
      </c>
      <c r="H7" s="471" t="s">
        <v>1167</v>
      </c>
      <c r="I7" s="437" t="s">
        <v>1195</v>
      </c>
      <c r="J7" s="437" t="s">
        <v>1223</v>
      </c>
      <c r="K7" s="437" t="s">
        <v>1216</v>
      </c>
      <c r="L7" s="485"/>
      <c r="M7" s="437" t="s">
        <v>1235</v>
      </c>
      <c r="N7" s="260"/>
      <c r="O7" s="264"/>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CC7" s="815" t="s">
        <v>989</v>
      </c>
      <c r="CD7" s="815"/>
      <c r="CE7" s="815"/>
      <c r="CF7" s="815"/>
      <c r="CG7" s="815" t="s">
        <v>1017</v>
      </c>
      <c r="CH7" s="815"/>
      <c r="CI7" s="815"/>
      <c r="CJ7" s="815" t="s">
        <v>1046</v>
      </c>
      <c r="CK7" s="815"/>
      <c r="CL7" s="815"/>
    </row>
    <row r="8" spans="1:90" ht="72" customHeight="1" thickBot="1">
      <c r="A8" s="260"/>
      <c r="B8" s="422"/>
      <c r="C8" s="431"/>
      <c r="D8" s="461"/>
      <c r="E8" s="461"/>
      <c r="F8" s="460" t="s">
        <v>1119</v>
      </c>
      <c r="G8" s="466"/>
      <c r="H8" s="472"/>
      <c r="I8" s="483" t="s">
        <v>1196</v>
      </c>
      <c r="J8" s="466"/>
      <c r="K8" s="466"/>
      <c r="L8" s="466"/>
      <c r="M8" s="466"/>
      <c r="N8" s="260"/>
      <c r="O8" s="264"/>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CC8" s="815" t="s">
        <v>990</v>
      </c>
      <c r="CD8" s="815"/>
      <c r="CE8" s="815"/>
      <c r="CF8" s="815"/>
      <c r="CG8" s="815" t="s">
        <v>1018</v>
      </c>
      <c r="CH8" s="815"/>
      <c r="CI8" s="815"/>
      <c r="CJ8" s="815" t="s">
        <v>1047</v>
      </c>
      <c r="CK8" s="815"/>
      <c r="CL8" s="815"/>
    </row>
    <row r="9" spans="1:90" ht="33" thickBot="1">
      <c r="A9" s="260"/>
      <c r="B9" s="424" t="s">
        <v>1055</v>
      </c>
      <c r="C9" s="424" t="s">
        <v>1067</v>
      </c>
      <c r="D9" s="462" t="s">
        <v>27</v>
      </c>
      <c r="E9" s="462" t="s">
        <v>30</v>
      </c>
      <c r="F9" s="474" t="s">
        <v>1120</v>
      </c>
      <c r="G9" s="453" t="s">
        <v>48</v>
      </c>
      <c r="H9" s="470" t="s">
        <v>51</v>
      </c>
      <c r="I9" s="453" t="s">
        <v>54</v>
      </c>
      <c r="J9" s="475" t="s">
        <v>57</v>
      </c>
      <c r="K9" s="453" t="s">
        <v>61</v>
      </c>
      <c r="L9" s="453" t="s">
        <v>64</v>
      </c>
      <c r="M9" s="453" t="s">
        <v>68</v>
      </c>
      <c r="N9" s="260"/>
      <c r="O9" s="264"/>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CC9" s="815" t="s">
        <v>991</v>
      </c>
      <c r="CD9" s="815"/>
      <c r="CE9" s="815"/>
      <c r="CF9" s="815"/>
      <c r="CG9" s="816" t="s">
        <v>1019</v>
      </c>
      <c r="CH9" s="816"/>
      <c r="CI9" s="816"/>
      <c r="CJ9" s="815" t="s">
        <v>1048</v>
      </c>
      <c r="CK9" s="815"/>
      <c r="CL9" s="815"/>
    </row>
    <row r="10" spans="1:90" ht="88.5" customHeight="1">
      <c r="A10" s="260"/>
      <c r="B10" s="420" t="s">
        <v>1056</v>
      </c>
      <c r="C10" s="420" t="s">
        <v>1068</v>
      </c>
      <c r="D10" s="460" t="s">
        <v>1089</v>
      </c>
      <c r="E10" s="460" t="s">
        <v>1107</v>
      </c>
      <c r="F10" s="462" t="s">
        <v>34</v>
      </c>
      <c r="G10" s="458" t="s">
        <v>1183</v>
      </c>
      <c r="H10" s="471" t="s">
        <v>1168</v>
      </c>
      <c r="I10" s="437" t="s">
        <v>1191</v>
      </c>
      <c r="J10" s="484" t="s">
        <v>1204</v>
      </c>
      <c r="K10" s="437" t="s">
        <v>1217</v>
      </c>
      <c r="L10" s="437" t="s">
        <v>1226</v>
      </c>
      <c r="M10" s="437" t="s">
        <v>1217</v>
      </c>
      <c r="N10" s="260"/>
      <c r="O10" s="264"/>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CC10" s="815" t="s">
        <v>992</v>
      </c>
      <c r="CD10" s="815"/>
      <c r="CE10" s="815"/>
      <c r="CF10" s="815"/>
      <c r="CG10" s="815" t="s">
        <v>1020</v>
      </c>
      <c r="CH10" s="815"/>
      <c r="CI10" s="815"/>
      <c r="CJ10" s="815" t="s">
        <v>1049</v>
      </c>
      <c r="CK10" s="815"/>
      <c r="CL10" s="815"/>
    </row>
    <row r="11" spans="1:90" ht="97.5" customHeight="1">
      <c r="A11" s="260"/>
      <c r="B11" s="425"/>
      <c r="C11" s="420" t="s">
        <v>1069</v>
      </c>
      <c r="D11" s="460" t="s">
        <v>1090</v>
      </c>
      <c r="E11" s="460" t="s">
        <v>1108</v>
      </c>
      <c r="F11" s="460" t="s">
        <v>1121</v>
      </c>
      <c r="G11" s="458" t="s">
        <v>1184</v>
      </c>
      <c r="H11" s="471" t="s">
        <v>1169</v>
      </c>
      <c r="I11" s="437" t="s">
        <v>1192</v>
      </c>
      <c r="J11" s="484" t="s">
        <v>1205</v>
      </c>
      <c r="K11" s="437" t="s">
        <v>1218</v>
      </c>
      <c r="L11" s="437" t="s">
        <v>1227</v>
      </c>
      <c r="M11" s="437" t="s">
        <v>1234</v>
      </c>
      <c r="N11" s="260"/>
      <c r="O11" s="264"/>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CC11" s="815" t="s">
        <v>993</v>
      </c>
      <c r="CD11" s="815"/>
      <c r="CE11" s="815"/>
      <c r="CF11" s="815"/>
      <c r="CG11" s="815" t="s">
        <v>1021</v>
      </c>
      <c r="CH11" s="815"/>
      <c r="CI11" s="815"/>
      <c r="CJ11" s="815" t="s">
        <v>1050</v>
      </c>
      <c r="CK11" s="815"/>
      <c r="CL11" s="815"/>
    </row>
    <row r="12" spans="1:90" ht="77.25" customHeight="1">
      <c r="A12" s="260"/>
      <c r="B12" s="425"/>
      <c r="C12" s="425"/>
      <c r="D12" s="460" t="s">
        <v>1091</v>
      </c>
      <c r="E12" s="460" t="s">
        <v>1109</v>
      </c>
      <c r="F12" s="460" t="s">
        <v>1122</v>
      </c>
      <c r="G12" s="437" t="s">
        <v>1190</v>
      </c>
      <c r="H12" s="480"/>
      <c r="I12" s="437" t="s">
        <v>1197</v>
      </c>
      <c r="J12" s="484" t="s">
        <v>1206</v>
      </c>
      <c r="K12" s="437" t="s">
        <v>1219</v>
      </c>
      <c r="L12" s="437" t="s">
        <v>1228</v>
      </c>
      <c r="M12" s="456"/>
      <c r="N12" s="260"/>
      <c r="O12" s="264"/>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CC12" s="815" t="s">
        <v>994</v>
      </c>
      <c r="CD12" s="815"/>
      <c r="CE12" s="815"/>
      <c r="CF12" s="815"/>
      <c r="CG12" s="815" t="s">
        <v>1022</v>
      </c>
      <c r="CH12" s="815"/>
      <c r="CI12" s="815"/>
      <c r="CJ12" s="815" t="s">
        <v>1051</v>
      </c>
      <c r="CK12" s="815"/>
      <c r="CL12" s="815"/>
    </row>
    <row r="13" spans="1:90" ht="46.5" customHeight="1" thickBot="1">
      <c r="A13" s="260"/>
      <c r="B13" s="426"/>
      <c r="C13" s="429"/>
      <c r="D13" s="465"/>
      <c r="E13" s="464"/>
      <c r="F13" s="461"/>
      <c r="G13" s="466"/>
      <c r="H13" s="472"/>
      <c r="I13" s="473" t="s">
        <v>1198</v>
      </c>
      <c r="J13" s="482"/>
      <c r="K13" s="457"/>
      <c r="L13" s="457"/>
      <c r="M13" s="457"/>
      <c r="N13" s="260"/>
      <c r="O13" s="264"/>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CC13" s="815" t="s">
        <v>995</v>
      </c>
      <c r="CD13" s="815"/>
      <c r="CE13" s="815"/>
      <c r="CF13" s="815"/>
      <c r="CG13" s="815" t="s">
        <v>1023</v>
      </c>
      <c r="CH13" s="815"/>
      <c r="CI13" s="815"/>
      <c r="CJ13" s="815"/>
      <c r="CK13" s="815"/>
      <c r="CL13" s="815"/>
    </row>
    <row r="14" spans="1:90" s="1" customFormat="1" ht="33" thickBot="1">
      <c r="A14" s="260"/>
      <c r="B14" s="424" t="s">
        <v>1058</v>
      </c>
      <c r="C14" s="454" t="s">
        <v>1070</v>
      </c>
      <c r="D14" s="462" t="s">
        <v>28</v>
      </c>
      <c r="E14" s="468" t="s">
        <v>31</v>
      </c>
      <c r="F14" s="462" t="s">
        <v>35</v>
      </c>
      <c r="G14" s="453" t="s">
        <v>35</v>
      </c>
      <c r="H14" s="470" t="s">
        <v>52</v>
      </c>
      <c r="I14" s="481" t="s">
        <v>1203</v>
      </c>
      <c r="J14" s="475" t="s">
        <v>58</v>
      </c>
      <c r="K14" s="453" t="s">
        <v>62</v>
      </c>
      <c r="L14" s="453" t="s">
        <v>65</v>
      </c>
      <c r="M14" s="453" t="s">
        <v>69</v>
      </c>
      <c r="N14" s="260"/>
      <c r="O14" s="264"/>
      <c r="P14" s="260"/>
      <c r="Q14" s="260"/>
      <c r="CC14" s="815" t="s">
        <v>996</v>
      </c>
      <c r="CD14" s="815"/>
      <c r="CE14" s="815"/>
      <c r="CF14" s="815"/>
      <c r="CG14" s="815" t="s">
        <v>1024</v>
      </c>
      <c r="CH14" s="815"/>
      <c r="CI14" s="815"/>
      <c r="CJ14" s="815"/>
      <c r="CK14" s="815"/>
      <c r="CL14" s="815"/>
    </row>
    <row r="15" spans="1:90" s="1" customFormat="1" ht="78" customHeight="1">
      <c r="A15" s="260"/>
      <c r="B15" s="420" t="s">
        <v>1059</v>
      </c>
      <c r="C15" s="455" t="s">
        <v>1071</v>
      </c>
      <c r="D15" s="460" t="s">
        <v>1092</v>
      </c>
      <c r="E15" s="460" t="s">
        <v>1110</v>
      </c>
      <c r="F15" s="460" t="s">
        <v>1123</v>
      </c>
      <c r="G15" s="437" t="s">
        <v>1188</v>
      </c>
      <c r="H15" s="476" t="s">
        <v>1170</v>
      </c>
      <c r="J15" s="437" t="s">
        <v>1209</v>
      </c>
      <c r="K15" s="437" t="s">
        <v>1220</v>
      </c>
      <c r="L15" s="437" t="s">
        <v>1224</v>
      </c>
      <c r="M15" s="437" t="s">
        <v>1233</v>
      </c>
      <c r="N15" s="260"/>
      <c r="O15" s="264"/>
      <c r="P15" s="260"/>
      <c r="Q15" s="260"/>
      <c r="CC15" s="815" t="s">
        <v>997</v>
      </c>
      <c r="CD15" s="815"/>
      <c r="CE15" s="815"/>
      <c r="CF15" s="815"/>
      <c r="CG15" s="815" t="s">
        <v>1025</v>
      </c>
      <c r="CH15" s="815"/>
      <c r="CI15" s="815"/>
      <c r="CJ15" s="815"/>
      <c r="CK15" s="815"/>
      <c r="CL15" s="815"/>
    </row>
    <row r="16" spans="1:90" s="1" customFormat="1" ht="66.75" customHeight="1">
      <c r="A16" s="260"/>
      <c r="B16" s="420" t="s">
        <v>1060</v>
      </c>
      <c r="C16" s="420" t="s">
        <v>1072</v>
      </c>
      <c r="D16" s="460" t="s">
        <v>1093</v>
      </c>
      <c r="E16" s="460" t="s">
        <v>1111</v>
      </c>
      <c r="F16" s="460" t="s">
        <v>1124</v>
      </c>
      <c r="G16" s="437" t="s">
        <v>1189</v>
      </c>
      <c r="H16" s="476" t="s">
        <v>1171</v>
      </c>
      <c r="J16" s="437" t="s">
        <v>1210</v>
      </c>
      <c r="K16" s="437" t="s">
        <v>1221</v>
      </c>
      <c r="L16" s="437" t="s">
        <v>1225</v>
      </c>
      <c r="M16" s="456"/>
      <c r="N16" s="260"/>
      <c r="O16" s="264"/>
      <c r="P16" s="260"/>
      <c r="Q16" s="260"/>
      <c r="CC16" s="815" t="s">
        <v>998</v>
      </c>
      <c r="CD16" s="815"/>
      <c r="CE16" s="815"/>
      <c r="CF16" s="815"/>
      <c r="CG16" s="815" t="s">
        <v>1026</v>
      </c>
      <c r="CH16" s="815"/>
      <c r="CI16" s="815"/>
      <c r="CJ16" s="815"/>
      <c r="CK16" s="815"/>
      <c r="CL16" s="815"/>
    </row>
    <row r="17" spans="1:90" s="1" customFormat="1" ht="68.25" customHeight="1">
      <c r="A17" s="260"/>
      <c r="B17" s="425"/>
      <c r="C17" s="425"/>
      <c r="D17" s="463"/>
      <c r="E17" s="460" t="s">
        <v>1112</v>
      </c>
      <c r="F17" s="460" t="s">
        <v>1125</v>
      </c>
      <c r="G17" s="456"/>
      <c r="H17" s="476" t="s">
        <v>1172</v>
      </c>
      <c r="J17" s="437" t="s">
        <v>1211</v>
      </c>
      <c r="K17" s="456"/>
      <c r="L17" s="456"/>
      <c r="M17" s="456"/>
      <c r="N17" s="260"/>
      <c r="O17" s="264"/>
      <c r="P17" s="260"/>
      <c r="Q17" s="260"/>
      <c r="CC17" s="815" t="s">
        <v>999</v>
      </c>
      <c r="CD17" s="815"/>
      <c r="CE17" s="815"/>
      <c r="CF17" s="815"/>
      <c r="CG17" s="815" t="s">
        <v>1027</v>
      </c>
      <c r="CH17" s="815"/>
      <c r="CI17" s="815"/>
      <c r="CJ17" s="815"/>
      <c r="CK17" s="815"/>
      <c r="CL17" s="815"/>
    </row>
    <row r="18" spans="1:90" s="1" customFormat="1" ht="69" customHeight="1" thickBot="1">
      <c r="A18" s="260"/>
      <c r="B18" s="426"/>
      <c r="C18" s="431"/>
      <c r="D18" s="464"/>
      <c r="E18" s="461"/>
      <c r="F18" s="474" t="s">
        <v>1126</v>
      </c>
      <c r="G18" s="457"/>
      <c r="H18" s="476" t="s">
        <v>1173</v>
      </c>
      <c r="J18" s="483" t="s">
        <v>1212</v>
      </c>
      <c r="K18" s="457"/>
      <c r="L18" s="457"/>
      <c r="M18" s="457"/>
      <c r="N18" s="260"/>
      <c r="O18" s="264"/>
      <c r="P18" s="260"/>
      <c r="Q18" s="260"/>
      <c r="CC18" s="815" t="s">
        <v>1000</v>
      </c>
      <c r="CD18" s="815"/>
      <c r="CE18" s="815"/>
      <c r="CF18" s="815"/>
      <c r="CG18" s="815" t="s">
        <v>1028</v>
      </c>
      <c r="CH18" s="815"/>
      <c r="CI18" s="815"/>
      <c r="CJ18" s="815"/>
      <c r="CK18" s="815"/>
      <c r="CL18" s="815"/>
    </row>
    <row r="19" spans="1:90" s="1" customFormat="1" ht="80.25" customHeight="1">
      <c r="A19" s="260"/>
      <c r="B19" s="424" t="s">
        <v>1061</v>
      </c>
      <c r="C19" s="440" t="s">
        <v>1073</v>
      </c>
      <c r="E19" s="462" t="s">
        <v>32</v>
      </c>
      <c r="F19" s="453" t="s">
        <v>36</v>
      </c>
      <c r="H19" s="458" t="s">
        <v>1174</v>
      </c>
      <c r="J19" s="453" t="s">
        <v>59</v>
      </c>
      <c r="K19" s="8"/>
      <c r="L19" s="453" t="s">
        <v>66</v>
      </c>
      <c r="M19" s="453" t="s">
        <v>66</v>
      </c>
      <c r="N19" s="260"/>
      <c r="O19" s="264"/>
      <c r="P19" s="260"/>
      <c r="Q19" s="260"/>
      <c r="CC19" s="815" t="s">
        <v>1001</v>
      </c>
      <c r="CD19" s="815"/>
      <c r="CE19" s="815"/>
      <c r="CF19" s="815"/>
      <c r="CG19" s="815" t="s">
        <v>1029</v>
      </c>
      <c r="CH19" s="815"/>
      <c r="CI19" s="815"/>
      <c r="CJ19" s="815"/>
      <c r="CK19" s="815"/>
      <c r="CL19" s="815"/>
    </row>
    <row r="20" spans="1:90" s="1" customFormat="1" ht="57" customHeight="1">
      <c r="A20" s="260"/>
      <c r="B20" s="420" t="s">
        <v>1062</v>
      </c>
      <c r="C20" s="437" t="s">
        <v>1074</v>
      </c>
      <c r="E20" s="460" t="s">
        <v>1113</v>
      </c>
      <c r="F20" s="458" t="s">
        <v>1127</v>
      </c>
      <c r="H20" s="458" t="s">
        <v>1175</v>
      </c>
      <c r="J20" s="437" t="s">
        <v>1207</v>
      </c>
      <c r="K20" s="8"/>
      <c r="L20" s="437" t="s">
        <v>1121</v>
      </c>
      <c r="M20" s="437" t="s">
        <v>1219</v>
      </c>
      <c r="N20" s="260"/>
      <c r="O20" s="264"/>
      <c r="P20" s="260"/>
      <c r="Q20" s="260"/>
      <c r="CC20" s="815" t="s">
        <v>1002</v>
      </c>
      <c r="CD20" s="815"/>
      <c r="CE20" s="815"/>
      <c r="CF20" s="815"/>
      <c r="CG20" s="815" t="s">
        <v>1030</v>
      </c>
      <c r="CH20" s="815"/>
      <c r="CI20" s="815"/>
      <c r="CJ20" s="815"/>
      <c r="CK20" s="815"/>
      <c r="CL20" s="815"/>
    </row>
    <row r="21" spans="1:90" s="1" customFormat="1" ht="72" customHeight="1">
      <c r="A21" s="260"/>
      <c r="B21" s="425"/>
      <c r="C21" s="437" t="s">
        <v>1075</v>
      </c>
      <c r="E21" s="460" t="s">
        <v>1114</v>
      </c>
      <c r="F21" s="458" t="s">
        <v>1128</v>
      </c>
      <c r="H21" s="458" t="s">
        <v>1176</v>
      </c>
      <c r="J21" s="473" t="s">
        <v>1208</v>
      </c>
      <c r="K21" s="8"/>
      <c r="L21" s="437"/>
      <c r="M21" s="456"/>
      <c r="N21" s="260"/>
      <c r="O21" s="264"/>
      <c r="P21" s="260"/>
      <c r="Q21" s="260"/>
      <c r="CC21" s="815" t="s">
        <v>1003</v>
      </c>
      <c r="CD21" s="815"/>
      <c r="CE21" s="815"/>
      <c r="CF21" s="815"/>
      <c r="CG21" s="815" t="s">
        <v>1031</v>
      </c>
      <c r="CH21" s="815"/>
      <c r="CI21" s="815"/>
      <c r="CJ21" s="815"/>
      <c r="CK21" s="815"/>
      <c r="CL21" s="815"/>
    </row>
    <row r="22" spans="1:90" s="1" customFormat="1" ht="54.75" customHeight="1">
      <c r="A22" s="260"/>
      <c r="B22" s="425"/>
      <c r="C22" s="428"/>
      <c r="E22" s="463"/>
      <c r="F22" s="458" t="s">
        <v>1129</v>
      </c>
      <c r="H22" s="458" t="s">
        <v>1177</v>
      </c>
      <c r="J22" s="456"/>
      <c r="K22" s="8"/>
      <c r="L22" s="456"/>
      <c r="M22" s="456"/>
      <c r="N22" s="260"/>
      <c r="O22" s="264"/>
      <c r="P22" s="260"/>
      <c r="Q22" s="260"/>
      <c r="CC22" s="815" t="s">
        <v>1004</v>
      </c>
      <c r="CD22" s="815"/>
      <c r="CE22" s="815"/>
      <c r="CF22" s="815"/>
      <c r="CG22" s="815" t="s">
        <v>1032</v>
      </c>
      <c r="CH22" s="815"/>
      <c r="CI22" s="815"/>
      <c r="CJ22" s="815"/>
      <c r="CK22" s="815"/>
      <c r="CL22" s="815"/>
    </row>
    <row r="23" spans="1:90" s="1" customFormat="1" ht="29.25" customHeight="1" thickBot="1">
      <c r="A23" s="260"/>
      <c r="B23" s="431"/>
      <c r="C23" s="429"/>
      <c r="E23" s="457"/>
      <c r="F23" s="264"/>
      <c r="G23" s="7"/>
      <c r="H23" s="469" t="s">
        <v>1178</v>
      </c>
      <c r="J23" s="457"/>
      <c r="K23" s="8"/>
      <c r="L23" s="457"/>
      <c r="M23" s="457"/>
      <c r="N23" s="260"/>
      <c r="O23" s="264"/>
      <c r="P23" s="260"/>
      <c r="Q23" s="260"/>
      <c r="CC23" s="815" t="s">
        <v>1005</v>
      </c>
      <c r="CD23" s="815"/>
      <c r="CE23" s="815"/>
      <c r="CF23" s="815"/>
      <c r="CG23" s="815" t="s">
        <v>1033</v>
      </c>
      <c r="CH23" s="815"/>
      <c r="CI23" s="815"/>
      <c r="CJ23" s="815"/>
      <c r="CK23" s="815"/>
      <c r="CL23" s="815"/>
    </row>
    <row r="24" spans="1:90" s="1" customFormat="1" ht="26">
      <c r="A24" s="260"/>
      <c r="B24" s="7"/>
      <c r="C24" s="441" t="s">
        <v>1076</v>
      </c>
      <c r="D24" s="8"/>
      <c r="F24" s="453" t="s">
        <v>37</v>
      </c>
      <c r="G24" s="8"/>
      <c r="H24" s="264"/>
      <c r="I24" s="264"/>
      <c r="J24" s="264"/>
      <c r="K24" s="264"/>
      <c r="L24" s="264"/>
      <c r="M24" s="264"/>
      <c r="N24" s="260"/>
      <c r="O24" s="264"/>
      <c r="P24" s="260"/>
      <c r="Q24" s="260"/>
      <c r="CC24" s="815" t="s">
        <v>1006</v>
      </c>
      <c r="CD24" s="815"/>
      <c r="CE24" s="815"/>
      <c r="CF24" s="815"/>
      <c r="CG24" s="815" t="s">
        <v>1034</v>
      </c>
      <c r="CH24" s="815"/>
      <c r="CI24" s="815"/>
      <c r="CJ24" s="815"/>
      <c r="CK24" s="815"/>
      <c r="CL24" s="815"/>
    </row>
    <row r="25" spans="1:90" s="1" customFormat="1" ht="54.75" customHeight="1">
      <c r="A25" s="260"/>
      <c r="B25" s="7"/>
      <c r="C25" s="437" t="s">
        <v>1077</v>
      </c>
      <c r="D25" s="8"/>
      <c r="F25" s="458" t="s">
        <v>1130</v>
      </c>
      <c r="G25" s="8"/>
      <c r="H25" s="264"/>
      <c r="I25" s="264"/>
      <c r="J25" s="264"/>
      <c r="K25" s="264"/>
      <c r="L25" s="264"/>
      <c r="M25" s="264"/>
      <c r="N25" s="260"/>
      <c r="O25" s="264"/>
      <c r="P25" s="260"/>
      <c r="Q25" s="260"/>
      <c r="CC25" s="815" t="s">
        <v>1007</v>
      </c>
      <c r="CD25" s="815"/>
      <c r="CE25" s="815"/>
      <c r="CF25" s="815"/>
      <c r="CG25" s="815" t="s">
        <v>1035</v>
      </c>
      <c r="CH25" s="815"/>
      <c r="CI25" s="815"/>
      <c r="CJ25" s="815"/>
      <c r="CK25" s="815"/>
      <c r="CL25" s="815"/>
    </row>
    <row r="26" spans="1:90" s="1" customFormat="1" ht="53.25" customHeight="1">
      <c r="A26" s="260"/>
      <c r="B26" s="7"/>
      <c r="C26" s="428"/>
      <c r="D26" s="8"/>
      <c r="F26" s="458" t="s">
        <v>1131</v>
      </c>
      <c r="G26" s="8"/>
      <c r="H26" s="264"/>
      <c r="I26" s="264"/>
      <c r="J26" s="264"/>
      <c r="K26" s="264"/>
      <c r="L26" s="264"/>
      <c r="M26" s="264"/>
      <c r="N26" s="260"/>
      <c r="O26" s="264"/>
      <c r="P26" s="260"/>
      <c r="Q26" s="260"/>
      <c r="CC26" s="815" t="s">
        <v>1008</v>
      </c>
      <c r="CD26" s="815"/>
      <c r="CE26" s="815"/>
      <c r="CF26" s="815"/>
      <c r="CG26" s="815" t="s">
        <v>1036</v>
      </c>
      <c r="CH26" s="815"/>
      <c r="CI26" s="815"/>
      <c r="CJ26" s="815"/>
      <c r="CK26" s="815"/>
      <c r="CL26" s="815"/>
    </row>
    <row r="27" spans="1:90" s="1" customFormat="1" ht="54.75" customHeight="1" thickBot="1">
      <c r="A27" s="260"/>
      <c r="B27" s="7"/>
      <c r="C27" s="428"/>
      <c r="D27" s="8"/>
      <c r="F27" s="458" t="s">
        <v>1132</v>
      </c>
      <c r="G27" s="8"/>
      <c r="H27" s="264"/>
      <c r="I27" s="264"/>
      <c r="J27" s="264"/>
      <c r="K27" s="264"/>
      <c r="L27" s="264"/>
      <c r="M27" s="264"/>
      <c r="N27" s="260"/>
      <c r="O27" s="264"/>
      <c r="P27" s="260"/>
      <c r="Q27" s="260"/>
      <c r="CC27" s="815" t="s">
        <v>1009</v>
      </c>
      <c r="CD27" s="815"/>
      <c r="CE27" s="815"/>
      <c r="CF27" s="815"/>
      <c r="CG27" s="815" t="s">
        <v>1037</v>
      </c>
      <c r="CH27" s="815"/>
      <c r="CI27" s="815"/>
      <c r="CJ27" s="815"/>
      <c r="CK27" s="815"/>
      <c r="CL27" s="815"/>
    </row>
    <row r="28" spans="1:90" s="1" customFormat="1" ht="17" thickBot="1">
      <c r="A28" s="260"/>
      <c r="B28" s="7"/>
      <c r="C28" s="429"/>
      <c r="D28" s="8"/>
      <c r="F28" s="453" t="s">
        <v>38</v>
      </c>
      <c r="G28" s="8"/>
      <c r="H28" s="264"/>
      <c r="I28" s="264"/>
      <c r="J28" s="264"/>
      <c r="K28" s="264"/>
      <c r="L28" s="264"/>
      <c r="M28" s="264"/>
      <c r="N28" s="260"/>
      <c r="O28" s="264"/>
      <c r="P28" s="260"/>
      <c r="Q28" s="260"/>
      <c r="CC28" s="815" t="s">
        <v>1010</v>
      </c>
      <c r="CD28" s="815"/>
      <c r="CE28" s="815"/>
      <c r="CF28" s="815"/>
      <c r="CG28" s="815" t="s">
        <v>1038</v>
      </c>
      <c r="CH28" s="815"/>
      <c r="CI28" s="815"/>
      <c r="CJ28" s="815"/>
      <c r="CK28" s="815"/>
      <c r="CL28" s="815"/>
    </row>
    <row r="29" spans="1:90" s="1" customFormat="1" ht="16">
      <c r="A29" s="260"/>
      <c r="B29" s="7"/>
      <c r="C29" s="406" t="s">
        <v>1078</v>
      </c>
      <c r="D29" s="8"/>
      <c r="F29" s="458" t="s">
        <v>1133</v>
      </c>
      <c r="G29" s="8"/>
      <c r="H29" s="264"/>
      <c r="I29" s="264"/>
      <c r="J29" s="264"/>
      <c r="K29" s="264"/>
      <c r="L29" s="264"/>
      <c r="M29" s="264"/>
      <c r="N29" s="260"/>
      <c r="O29" s="264"/>
      <c r="P29" s="260"/>
      <c r="Q29" s="260"/>
      <c r="CC29" s="815" t="s">
        <v>1011</v>
      </c>
      <c r="CD29" s="815"/>
      <c r="CE29" s="815"/>
      <c r="CF29" s="815"/>
      <c r="CG29" s="815" t="s">
        <v>1039</v>
      </c>
      <c r="CH29" s="815"/>
      <c r="CI29" s="815"/>
      <c r="CJ29" s="815"/>
      <c r="CK29" s="815"/>
      <c r="CL29" s="815"/>
    </row>
    <row r="30" spans="1:90" s="1" customFormat="1" ht="58.5" customHeight="1" thickBot="1">
      <c r="A30" s="260"/>
      <c r="B30" s="7"/>
      <c r="C30" s="437" t="s">
        <v>1079</v>
      </c>
      <c r="D30" s="8"/>
      <c r="F30" s="458" t="s">
        <v>1134</v>
      </c>
      <c r="G30" s="8"/>
      <c r="H30" s="264"/>
      <c r="I30" s="264"/>
      <c r="J30" s="264"/>
      <c r="K30" s="264"/>
      <c r="L30" s="264"/>
      <c r="M30" s="264"/>
      <c r="N30" s="260"/>
      <c r="O30" s="264"/>
      <c r="P30" s="260"/>
      <c r="Q30" s="260"/>
      <c r="CC30" s="815" t="s">
        <v>1012</v>
      </c>
      <c r="CD30" s="815"/>
      <c r="CE30" s="815"/>
      <c r="CF30" s="815"/>
      <c r="CG30" s="815" t="s">
        <v>1040</v>
      </c>
      <c r="CH30" s="815"/>
      <c r="CI30" s="815"/>
      <c r="CJ30" s="815"/>
      <c r="CK30" s="815"/>
      <c r="CL30" s="815"/>
    </row>
    <row r="31" spans="1:90" s="1" customFormat="1" ht="43.5" customHeight="1">
      <c r="A31" s="260"/>
      <c r="B31" s="7"/>
      <c r="C31" s="437" t="s">
        <v>1080</v>
      </c>
      <c r="D31" s="8"/>
      <c r="F31" s="453" t="s">
        <v>9</v>
      </c>
      <c r="G31" s="8"/>
      <c r="H31" s="264"/>
      <c r="I31" s="264"/>
      <c r="J31" s="264"/>
      <c r="K31" s="264"/>
      <c r="L31" s="264"/>
      <c r="M31" s="264"/>
      <c r="N31" s="260"/>
      <c r="O31" s="264"/>
      <c r="P31" s="260"/>
      <c r="Q31" s="260"/>
      <c r="CC31" s="815" t="s">
        <v>1013</v>
      </c>
      <c r="CD31" s="815"/>
      <c r="CE31" s="815"/>
      <c r="CF31" s="815"/>
      <c r="CG31" s="815" t="s">
        <v>1041</v>
      </c>
      <c r="CH31" s="815"/>
      <c r="CI31" s="815"/>
      <c r="CJ31" s="815"/>
      <c r="CK31" s="815"/>
      <c r="CL31" s="815"/>
    </row>
    <row r="32" spans="1:90" s="1" customFormat="1" ht="32">
      <c r="A32" s="260"/>
      <c r="B32" s="7"/>
      <c r="C32" s="437" t="s">
        <v>1081</v>
      </c>
      <c r="D32" s="8"/>
      <c r="F32" s="499" t="s">
        <v>9</v>
      </c>
      <c r="G32" s="8"/>
      <c r="H32" s="264"/>
      <c r="I32" s="264"/>
      <c r="J32" s="264"/>
      <c r="K32" s="264"/>
      <c r="L32" s="264"/>
      <c r="M32" s="264"/>
      <c r="N32" s="260"/>
      <c r="O32" s="264"/>
      <c r="P32" s="260"/>
      <c r="Q32" s="260"/>
      <c r="CC32" s="815"/>
      <c r="CD32" s="815"/>
      <c r="CE32" s="815"/>
      <c r="CF32" s="815"/>
      <c r="CG32" s="1" t="s">
        <v>1042</v>
      </c>
      <c r="CJ32" s="815"/>
      <c r="CK32" s="815"/>
      <c r="CL32" s="815"/>
    </row>
    <row r="33" spans="1:84" s="1" customFormat="1" ht="30">
      <c r="A33" s="260"/>
      <c r="B33" s="7"/>
      <c r="C33" s="428"/>
      <c r="D33" s="8"/>
      <c r="F33" s="438" t="s">
        <v>1246</v>
      </c>
      <c r="G33" s="8"/>
      <c r="H33" s="264"/>
      <c r="I33" s="264"/>
      <c r="J33" s="264"/>
      <c r="K33" s="264"/>
      <c r="L33" s="264"/>
      <c r="M33" s="264"/>
      <c r="N33" s="260"/>
      <c r="O33" s="264"/>
      <c r="P33" s="260"/>
      <c r="Q33" s="260"/>
      <c r="CC33" s="815"/>
      <c r="CD33" s="815"/>
      <c r="CE33" s="815"/>
      <c r="CF33" s="815"/>
    </row>
    <row r="34" spans="1:84" s="1" customFormat="1" ht="27" thickBot="1">
      <c r="A34" s="260"/>
      <c r="B34" s="7"/>
      <c r="C34" s="430"/>
      <c r="D34" s="8"/>
      <c r="F34" s="498" t="s">
        <v>1237</v>
      </c>
      <c r="G34" s="8"/>
      <c r="H34" s="264"/>
      <c r="I34" s="264"/>
      <c r="J34" s="264"/>
      <c r="K34" s="264"/>
      <c r="L34" s="264"/>
      <c r="M34" s="264"/>
      <c r="N34" s="260"/>
      <c r="O34" s="264"/>
      <c r="P34" s="260"/>
      <c r="Q34" s="260"/>
    </row>
    <row r="35" spans="1:84" s="1" customFormat="1" ht="51" thickBot="1">
      <c r="A35" s="260"/>
      <c r="B35" s="7"/>
      <c r="C35" s="435" t="s">
        <v>1082</v>
      </c>
      <c r="D35" s="8"/>
      <c r="F35" s="437" t="s">
        <v>1226</v>
      </c>
      <c r="G35" s="453" t="s">
        <v>39</v>
      </c>
      <c r="H35" s="8"/>
      <c r="I35" s="264"/>
      <c r="J35" s="264"/>
      <c r="K35" s="264"/>
      <c r="L35" s="264"/>
      <c r="M35" s="264"/>
      <c r="N35" s="260"/>
      <c r="O35" s="264"/>
      <c r="P35" s="260"/>
      <c r="Q35" s="260"/>
      <c r="T35" s="815"/>
      <c r="U35" s="815"/>
      <c r="V35" s="815"/>
      <c r="W35" s="815"/>
    </row>
    <row r="36" spans="1:84" s="1" customFormat="1" ht="32">
      <c r="A36" s="260"/>
      <c r="B36" s="7"/>
      <c r="C36" s="442" t="s">
        <v>1083</v>
      </c>
      <c r="D36" s="8"/>
      <c r="F36" s="462" t="s">
        <v>39</v>
      </c>
      <c r="G36" s="437" t="s">
        <v>1236</v>
      </c>
      <c r="H36" s="8"/>
      <c r="I36" s="264"/>
      <c r="J36" s="264"/>
      <c r="K36" s="264"/>
      <c r="L36" s="264"/>
      <c r="M36" s="264"/>
      <c r="N36" s="260"/>
      <c r="O36" s="264"/>
      <c r="P36" s="260"/>
      <c r="Q36" s="260"/>
      <c r="T36" s="815"/>
      <c r="U36" s="815"/>
      <c r="V36" s="815"/>
      <c r="W36" s="815"/>
    </row>
    <row r="37" spans="1:84" s="1" customFormat="1" ht="54.75" customHeight="1">
      <c r="A37" s="260"/>
      <c r="B37" s="7"/>
      <c r="C37" s="437" t="s">
        <v>1084</v>
      </c>
      <c r="D37" s="8"/>
      <c r="F37" s="460" t="s">
        <v>1135</v>
      </c>
      <c r="G37" s="456"/>
      <c r="H37" s="8"/>
      <c r="I37" s="264"/>
      <c r="J37" s="264"/>
      <c r="K37" s="264"/>
      <c r="L37" s="264"/>
      <c r="M37" s="264"/>
      <c r="N37" s="260"/>
      <c r="O37" s="264"/>
      <c r="P37" s="260"/>
      <c r="Q37" s="260"/>
      <c r="T37" s="815"/>
      <c r="U37" s="815"/>
      <c r="V37" s="815"/>
      <c r="W37" s="815"/>
    </row>
    <row r="38" spans="1:84" s="1" customFormat="1" ht="77.25" customHeight="1" thickBot="1">
      <c r="A38" s="260"/>
      <c r="B38" s="7"/>
      <c r="C38" s="429"/>
      <c r="D38" s="8"/>
      <c r="F38" s="460" t="s">
        <v>1136</v>
      </c>
      <c r="G38" s="466"/>
      <c r="H38" s="8"/>
      <c r="I38" s="264"/>
      <c r="J38" s="264"/>
      <c r="K38" s="264"/>
      <c r="L38" s="264"/>
      <c r="M38" s="264"/>
      <c r="N38" s="260"/>
      <c r="O38" s="264"/>
      <c r="P38" s="260"/>
      <c r="Q38" s="260"/>
      <c r="T38" s="815"/>
      <c r="U38" s="815"/>
      <c r="V38" s="815"/>
      <c r="W38" s="815"/>
    </row>
    <row r="39" spans="1:84" s="1" customFormat="1" ht="20" customHeight="1" thickBot="1">
      <c r="A39" s="260"/>
      <c r="B39" s="7"/>
      <c r="C39" s="264"/>
      <c r="D39" s="8"/>
      <c r="F39" s="474" t="s">
        <v>1137</v>
      </c>
      <c r="G39" s="477" t="s">
        <v>49</v>
      </c>
      <c r="H39" s="8"/>
      <c r="I39" s="264"/>
      <c r="J39" s="264"/>
      <c r="K39" s="264"/>
      <c r="L39" s="264"/>
      <c r="M39" s="264"/>
      <c r="N39" s="260"/>
      <c r="O39" s="264"/>
      <c r="P39" s="260"/>
      <c r="Q39" s="260"/>
      <c r="T39" s="815"/>
      <c r="U39" s="815"/>
      <c r="V39" s="815"/>
      <c r="W39" s="815"/>
    </row>
    <row r="40" spans="1:84" s="1" customFormat="1" ht="44.25" customHeight="1">
      <c r="A40" s="260"/>
      <c r="B40" s="7"/>
      <c r="C40" s="264"/>
      <c r="D40" s="8"/>
      <c r="F40" s="462" t="s">
        <v>40</v>
      </c>
      <c r="G40" s="479" t="s">
        <v>1187</v>
      </c>
      <c r="H40" s="8"/>
      <c r="I40" s="264"/>
      <c r="J40" s="264"/>
      <c r="K40" s="264"/>
      <c r="L40" s="264"/>
      <c r="M40" s="264"/>
      <c r="N40" s="260"/>
      <c r="O40" s="264"/>
      <c r="P40" s="260"/>
      <c r="Q40" s="260"/>
      <c r="T40" s="815"/>
      <c r="U40" s="815"/>
      <c r="V40" s="815"/>
      <c r="W40" s="815"/>
    </row>
    <row r="41" spans="1:84" s="1" customFormat="1" ht="56.25" customHeight="1">
      <c r="A41" s="260"/>
      <c r="B41" s="7"/>
      <c r="C41" s="264"/>
      <c r="D41" s="8"/>
      <c r="F41" s="460" t="s">
        <v>1138</v>
      </c>
      <c r="G41" s="437" t="s">
        <v>1245</v>
      </c>
      <c r="H41" s="8"/>
      <c r="I41" s="264"/>
      <c r="J41" s="264"/>
      <c r="K41" s="264"/>
      <c r="L41" s="264"/>
      <c r="M41" s="264"/>
      <c r="N41" s="260"/>
      <c r="O41" s="264"/>
      <c r="P41" s="260"/>
      <c r="Q41" s="260"/>
      <c r="T41" s="815"/>
      <c r="U41" s="815"/>
      <c r="V41" s="815"/>
      <c r="W41" s="815"/>
    </row>
    <row r="42" spans="1:84" s="1" customFormat="1" ht="46.5" customHeight="1">
      <c r="A42" s="260"/>
      <c r="B42" s="7"/>
      <c r="C42" s="264"/>
      <c r="D42" s="8"/>
      <c r="F42" s="460" t="s">
        <v>1139</v>
      </c>
      <c r="G42" s="456"/>
      <c r="H42" s="8"/>
      <c r="I42" s="264"/>
      <c r="J42" s="264"/>
      <c r="K42" s="264"/>
      <c r="L42" s="264"/>
      <c r="M42" s="264"/>
      <c r="N42" s="260"/>
      <c r="O42" s="264"/>
      <c r="P42" s="260"/>
      <c r="Q42" s="260"/>
      <c r="T42" s="815"/>
      <c r="U42" s="815"/>
      <c r="V42" s="815"/>
      <c r="W42" s="815"/>
    </row>
    <row r="43" spans="1:84" s="1" customFormat="1" ht="20" customHeight="1" thickBot="1">
      <c r="A43" s="260"/>
      <c r="B43" s="7"/>
      <c r="C43" s="264"/>
      <c r="D43" s="8"/>
      <c r="F43" s="460" t="s">
        <v>1140</v>
      </c>
      <c r="G43" s="457"/>
      <c r="H43" s="8"/>
      <c r="I43" s="264"/>
      <c r="J43" s="264"/>
      <c r="K43" s="264"/>
      <c r="L43" s="264"/>
      <c r="M43" s="264"/>
      <c r="N43" s="260"/>
      <c r="O43" s="264"/>
      <c r="P43" s="260"/>
      <c r="Q43" s="260"/>
      <c r="T43" s="815"/>
      <c r="U43" s="815"/>
      <c r="V43" s="815"/>
      <c r="W43" s="815"/>
    </row>
    <row r="44" spans="1:84" s="1" customFormat="1" ht="19.5" customHeight="1" thickBot="1">
      <c r="A44" s="260"/>
      <c r="B44" s="7"/>
      <c r="C44" s="264"/>
      <c r="D44" s="8"/>
      <c r="F44" s="461"/>
      <c r="G44" s="467" t="s">
        <v>41</v>
      </c>
      <c r="H44" s="8"/>
      <c r="I44" s="264"/>
      <c r="J44" s="264"/>
      <c r="K44" s="264"/>
      <c r="L44" s="264"/>
      <c r="M44" s="264"/>
      <c r="N44" s="260"/>
      <c r="O44" s="264"/>
      <c r="P44" s="260"/>
      <c r="Q44" s="260"/>
      <c r="T44" s="815"/>
      <c r="U44" s="815"/>
      <c r="V44" s="815"/>
      <c r="W44" s="815"/>
    </row>
    <row r="45" spans="1:84" s="1" customFormat="1" ht="51" customHeight="1">
      <c r="A45" s="260"/>
      <c r="B45" s="7"/>
      <c r="C45" s="264"/>
      <c r="D45" s="8"/>
      <c r="F45" s="462" t="s">
        <v>41</v>
      </c>
      <c r="G45" s="437" t="s">
        <v>1243</v>
      </c>
      <c r="H45" s="8"/>
      <c r="I45" s="264"/>
      <c r="J45" s="264"/>
      <c r="K45" s="264"/>
      <c r="L45" s="264"/>
      <c r="M45" s="264"/>
      <c r="N45" s="260"/>
      <c r="O45" s="264"/>
      <c r="P45" s="260"/>
      <c r="Q45" s="260"/>
      <c r="T45" s="815"/>
      <c r="U45" s="815"/>
      <c r="V45" s="815"/>
      <c r="W45" s="815"/>
    </row>
    <row r="46" spans="1:84" s="1" customFormat="1" ht="36" customHeight="1">
      <c r="A46" s="260"/>
      <c r="B46" s="7"/>
      <c r="C46" s="264"/>
      <c r="D46" s="8"/>
      <c r="F46" s="460" t="s">
        <v>1122</v>
      </c>
      <c r="G46" s="437" t="s">
        <v>1244</v>
      </c>
      <c r="H46" s="8"/>
      <c r="I46" s="264"/>
      <c r="J46" s="264"/>
      <c r="K46" s="264"/>
      <c r="L46" s="264"/>
      <c r="M46" s="264"/>
      <c r="N46" s="260"/>
      <c r="O46" s="264"/>
      <c r="P46" s="260"/>
      <c r="Q46" s="260"/>
      <c r="T46" s="815"/>
      <c r="U46" s="815"/>
      <c r="V46" s="815"/>
      <c r="W46" s="815"/>
    </row>
    <row r="47" spans="1:84" s="1" customFormat="1" ht="16.5" customHeight="1" thickBot="1">
      <c r="A47" s="260"/>
      <c r="B47" s="7"/>
      <c r="C47" s="264"/>
      <c r="D47" s="8"/>
      <c r="F47" s="460" t="s">
        <v>1141</v>
      </c>
      <c r="G47" s="466"/>
      <c r="H47" s="8"/>
      <c r="I47" s="264"/>
      <c r="J47" s="264"/>
      <c r="K47" s="264"/>
      <c r="L47" s="264"/>
      <c r="M47" s="264"/>
      <c r="N47" s="260"/>
      <c r="O47" s="264"/>
      <c r="P47" s="260"/>
      <c r="Q47" s="260"/>
      <c r="T47" s="815"/>
      <c r="U47" s="815"/>
      <c r="V47" s="815"/>
      <c r="W47" s="815"/>
    </row>
    <row r="48" spans="1:84" s="1" customFormat="1" ht="27" customHeight="1" thickBot="1">
      <c r="A48" s="260"/>
      <c r="B48" s="7"/>
      <c r="C48" s="264"/>
      <c r="D48" s="8"/>
      <c r="F48" s="461"/>
      <c r="G48" s="478" t="s">
        <v>9</v>
      </c>
      <c r="H48" s="8"/>
      <c r="I48" s="264"/>
      <c r="J48" s="264"/>
      <c r="K48" s="264"/>
      <c r="L48" s="264"/>
      <c r="M48" s="264"/>
      <c r="N48" s="260"/>
      <c r="O48" s="264"/>
      <c r="P48" s="260"/>
      <c r="Q48" s="260"/>
      <c r="T48" s="815"/>
      <c r="U48" s="815"/>
      <c r="V48" s="815"/>
      <c r="W48" s="815"/>
    </row>
    <row r="49" spans="1:23" s="1" customFormat="1" ht="63" customHeight="1">
      <c r="A49" s="260"/>
      <c r="B49" s="7"/>
      <c r="C49" s="264"/>
      <c r="D49" s="8"/>
      <c r="F49" s="462" t="s">
        <v>42</v>
      </c>
      <c r="G49" s="437" t="s">
        <v>1237</v>
      </c>
      <c r="H49" s="8"/>
      <c r="I49" s="264"/>
      <c r="J49" s="264"/>
      <c r="K49" s="264"/>
      <c r="L49" s="264"/>
      <c r="M49" s="264"/>
      <c r="N49" s="260"/>
      <c r="O49" s="264"/>
      <c r="P49" s="260"/>
      <c r="Q49" s="260"/>
      <c r="T49" s="815"/>
      <c r="U49" s="815"/>
      <c r="V49" s="815"/>
      <c r="W49" s="815"/>
    </row>
    <row r="50" spans="1:23" s="1" customFormat="1" ht="64.5" customHeight="1">
      <c r="A50" s="260"/>
      <c r="B50" s="7"/>
      <c r="C50" s="264"/>
      <c r="D50" s="8"/>
      <c r="F50" s="460" t="s">
        <v>1142</v>
      </c>
      <c r="G50" s="437" t="s">
        <v>1190</v>
      </c>
      <c r="H50" s="8"/>
      <c r="I50" s="264"/>
      <c r="J50" s="264"/>
      <c r="K50" s="264"/>
      <c r="L50" s="264"/>
      <c r="M50" s="264"/>
      <c r="N50" s="260"/>
      <c r="O50" s="264"/>
      <c r="P50" s="260"/>
      <c r="Q50" s="260"/>
      <c r="T50" s="815"/>
      <c r="U50" s="815"/>
      <c r="V50" s="815"/>
      <c r="W50" s="815"/>
    </row>
    <row r="51" spans="1:23" s="1" customFormat="1" ht="64.5" customHeight="1">
      <c r="A51" s="260"/>
      <c r="B51" s="7"/>
      <c r="C51" s="264"/>
      <c r="D51" s="8"/>
      <c r="F51" s="460" t="s">
        <v>1143</v>
      </c>
      <c r="G51" s="437" t="s">
        <v>1238</v>
      </c>
      <c r="H51" s="8"/>
      <c r="I51" s="264"/>
      <c r="J51" s="264"/>
      <c r="K51" s="264"/>
      <c r="L51" s="264"/>
      <c r="M51" s="264"/>
      <c r="N51" s="260"/>
      <c r="O51" s="264"/>
      <c r="P51" s="260"/>
      <c r="Q51" s="260"/>
      <c r="T51" s="815"/>
      <c r="U51" s="815"/>
      <c r="V51" s="815"/>
      <c r="W51" s="815"/>
    </row>
    <row r="52" spans="1:23" s="1" customFormat="1" ht="53.25" customHeight="1" thickBot="1">
      <c r="A52" s="260"/>
      <c r="B52" s="7"/>
      <c r="C52" s="264"/>
      <c r="D52" s="8"/>
      <c r="F52" s="460" t="s">
        <v>1144</v>
      </c>
      <c r="G52" s="457"/>
      <c r="H52" s="8"/>
      <c r="I52" s="264"/>
      <c r="J52" s="264"/>
      <c r="K52" s="264"/>
      <c r="L52" s="264"/>
      <c r="M52" s="264"/>
      <c r="N52" s="260"/>
      <c r="O52" s="264"/>
      <c r="P52" s="260"/>
      <c r="Q52" s="260"/>
      <c r="T52" s="815"/>
      <c r="U52" s="815"/>
      <c r="V52" s="815"/>
      <c r="W52" s="815"/>
    </row>
    <row r="53" spans="1:23" s="1" customFormat="1" ht="33" thickBot="1">
      <c r="A53" s="260"/>
      <c r="B53" s="7"/>
      <c r="C53" s="264"/>
      <c r="D53" s="8"/>
      <c r="F53" s="474" t="s">
        <v>1145</v>
      </c>
      <c r="G53" s="467" t="s">
        <v>43</v>
      </c>
      <c r="H53" s="8"/>
      <c r="I53" s="264"/>
      <c r="J53" s="264"/>
      <c r="K53" s="264"/>
      <c r="L53" s="264"/>
      <c r="M53" s="264"/>
      <c r="N53" s="260"/>
      <c r="O53" s="264"/>
      <c r="P53" s="260"/>
      <c r="Q53" s="260"/>
      <c r="T53" s="815"/>
      <c r="U53" s="815"/>
      <c r="V53" s="815"/>
      <c r="W53" s="815"/>
    </row>
    <row r="54" spans="1:23" s="1" customFormat="1" ht="16">
      <c r="A54" s="260"/>
      <c r="B54" s="7"/>
      <c r="C54" s="264"/>
      <c r="D54" s="8"/>
      <c r="F54" s="462" t="s">
        <v>43</v>
      </c>
      <c r="G54" s="437" t="s">
        <v>1186</v>
      </c>
      <c r="H54" s="8"/>
      <c r="I54" s="264"/>
      <c r="J54" s="264"/>
      <c r="K54" s="264"/>
      <c r="L54" s="264"/>
      <c r="M54" s="264"/>
      <c r="N54" s="260"/>
      <c r="O54" s="264"/>
      <c r="P54" s="260"/>
      <c r="Q54" s="260"/>
      <c r="T54" s="815"/>
      <c r="U54" s="815"/>
      <c r="V54" s="815"/>
      <c r="W54" s="815"/>
    </row>
    <row r="55" spans="1:23" s="1" customFormat="1" ht="56.25" customHeight="1">
      <c r="A55" s="260"/>
      <c r="B55" s="7"/>
      <c r="C55" s="264"/>
      <c r="D55" s="8"/>
      <c r="F55" s="460" t="s">
        <v>1146</v>
      </c>
      <c r="G55" s="456"/>
      <c r="H55" s="8"/>
      <c r="I55" s="264"/>
      <c r="J55" s="264"/>
      <c r="K55" s="264"/>
      <c r="L55" s="264"/>
      <c r="M55" s="264"/>
      <c r="N55" s="260"/>
      <c r="O55" s="264"/>
      <c r="P55" s="260"/>
      <c r="Q55" s="260"/>
      <c r="T55" s="815"/>
      <c r="U55" s="815"/>
      <c r="V55" s="815"/>
      <c r="W55" s="815"/>
    </row>
    <row r="56" spans="1:23" s="1" customFormat="1" ht="70.5" customHeight="1">
      <c r="A56" s="260"/>
      <c r="B56" s="7"/>
      <c r="C56" s="264"/>
      <c r="D56" s="8"/>
      <c r="F56" s="460" t="s">
        <v>1147</v>
      </c>
      <c r="G56" s="456"/>
      <c r="H56" s="8"/>
      <c r="I56" s="264"/>
      <c r="J56" s="264"/>
      <c r="K56" s="264"/>
      <c r="L56" s="264"/>
      <c r="M56" s="264"/>
      <c r="N56" s="260"/>
      <c r="O56" s="264"/>
      <c r="P56" s="260"/>
      <c r="Q56" s="260"/>
      <c r="T56" s="815"/>
      <c r="U56" s="815"/>
      <c r="V56" s="815"/>
      <c r="W56" s="815"/>
    </row>
    <row r="57" spans="1:23" s="1" customFormat="1" ht="20" customHeight="1" thickBot="1">
      <c r="A57" s="260"/>
      <c r="B57" s="7"/>
      <c r="C57" s="264"/>
      <c r="D57" s="8"/>
      <c r="F57" s="460" t="s">
        <v>1148</v>
      </c>
      <c r="G57" s="457"/>
      <c r="H57" s="8"/>
      <c r="I57" s="264"/>
      <c r="J57" s="264"/>
      <c r="K57" s="264"/>
      <c r="L57" s="264"/>
      <c r="M57" s="264"/>
      <c r="N57" s="260"/>
      <c r="O57" s="264"/>
      <c r="P57" s="260"/>
      <c r="Q57" s="260"/>
      <c r="T57" s="815"/>
      <c r="U57" s="815"/>
      <c r="V57" s="815"/>
      <c r="W57" s="815"/>
    </row>
    <row r="58" spans="1:23" s="1" customFormat="1" ht="20" customHeight="1" thickBot="1">
      <c r="A58" s="260"/>
      <c r="B58" s="7"/>
      <c r="C58" s="264"/>
      <c r="D58" s="8"/>
      <c r="F58" s="461"/>
      <c r="G58" s="467" t="s">
        <v>44</v>
      </c>
      <c r="H58" s="8"/>
      <c r="I58" s="264"/>
      <c r="J58" s="264"/>
      <c r="K58" s="264"/>
      <c r="L58" s="264"/>
      <c r="M58" s="264"/>
      <c r="N58" s="260"/>
      <c r="O58" s="264"/>
      <c r="P58" s="260"/>
      <c r="Q58" s="260"/>
      <c r="T58" s="815"/>
      <c r="U58" s="815"/>
      <c r="V58" s="815"/>
      <c r="W58" s="815"/>
    </row>
    <row r="59" spans="1:23" s="1" customFormat="1" ht="42.75" customHeight="1">
      <c r="A59" s="260"/>
      <c r="B59" s="7"/>
      <c r="C59" s="264"/>
      <c r="D59" s="8"/>
      <c r="F59" s="462" t="s">
        <v>44</v>
      </c>
      <c r="G59" s="437" t="s">
        <v>1183</v>
      </c>
      <c r="H59" s="8"/>
      <c r="I59" s="264"/>
      <c r="J59" s="264"/>
      <c r="K59" s="264"/>
      <c r="L59" s="264"/>
      <c r="M59" s="264"/>
      <c r="N59" s="260"/>
      <c r="O59" s="264"/>
      <c r="P59" s="260"/>
      <c r="Q59" s="260"/>
      <c r="T59" s="815"/>
      <c r="U59" s="815"/>
      <c r="V59" s="815"/>
      <c r="W59" s="815"/>
    </row>
    <row r="60" spans="1:23" s="1" customFormat="1" ht="41.25" customHeight="1">
      <c r="A60" s="260"/>
      <c r="B60" s="7"/>
      <c r="C60" s="264"/>
      <c r="D60" s="8"/>
      <c r="F60" s="460" t="s">
        <v>1149</v>
      </c>
      <c r="G60" s="437" t="s">
        <v>1239</v>
      </c>
      <c r="H60" s="8"/>
      <c r="I60" s="264"/>
      <c r="J60" s="264"/>
      <c r="K60" s="264"/>
      <c r="L60" s="264"/>
      <c r="M60" s="264"/>
      <c r="N60" s="260"/>
      <c r="O60" s="264"/>
      <c r="P60" s="260"/>
      <c r="Q60" s="260"/>
      <c r="T60" s="815"/>
      <c r="U60" s="815"/>
      <c r="V60" s="815"/>
      <c r="W60" s="815"/>
    </row>
    <row r="61" spans="1:23" s="1" customFormat="1" ht="46.5" customHeight="1">
      <c r="A61" s="260"/>
      <c r="B61" s="7"/>
      <c r="C61" s="264"/>
      <c r="D61" s="8"/>
      <c r="F61" s="460" t="s">
        <v>1150</v>
      </c>
      <c r="G61" s="456"/>
      <c r="H61" s="8"/>
      <c r="I61" s="264"/>
      <c r="J61" s="264"/>
      <c r="K61" s="264"/>
      <c r="L61" s="264"/>
      <c r="M61" s="264"/>
      <c r="N61" s="260"/>
      <c r="O61" s="264"/>
      <c r="P61" s="260"/>
      <c r="Q61" s="260"/>
      <c r="T61" s="815"/>
      <c r="U61" s="815"/>
      <c r="V61" s="815"/>
      <c r="W61" s="815"/>
    </row>
    <row r="62" spans="1:23" s="1" customFormat="1" ht="20" customHeight="1" thickBot="1">
      <c r="A62" s="260"/>
      <c r="B62" s="7"/>
      <c r="C62" s="264"/>
      <c r="D62" s="8"/>
      <c r="F62" s="460" t="s">
        <v>1151</v>
      </c>
      <c r="G62" s="457"/>
      <c r="H62" s="8"/>
      <c r="I62" s="264"/>
      <c r="J62" s="264"/>
      <c r="K62" s="264"/>
      <c r="L62" s="264"/>
      <c r="M62" s="264"/>
      <c r="N62" s="260"/>
      <c r="O62" s="264"/>
      <c r="P62" s="260"/>
      <c r="Q62" s="260"/>
      <c r="T62" s="815"/>
      <c r="U62" s="815"/>
      <c r="V62" s="815"/>
      <c r="W62" s="815"/>
    </row>
    <row r="63" spans="1:23" s="1" customFormat="1" ht="20" customHeight="1" thickBot="1">
      <c r="A63" s="260"/>
      <c r="B63" s="7"/>
      <c r="C63" s="264"/>
      <c r="D63" s="8"/>
      <c r="F63" s="461"/>
      <c r="G63" s="453" t="s">
        <v>7</v>
      </c>
      <c r="H63" s="8"/>
      <c r="I63" s="264"/>
      <c r="J63" s="264"/>
      <c r="K63" s="264"/>
      <c r="L63" s="264"/>
      <c r="M63" s="264"/>
      <c r="N63" s="260"/>
      <c r="O63" s="264"/>
      <c r="P63" s="260"/>
      <c r="Q63" s="260"/>
      <c r="T63" s="815"/>
      <c r="U63" s="815"/>
      <c r="V63" s="815"/>
      <c r="W63" s="815"/>
    </row>
    <row r="64" spans="1:23" s="1" customFormat="1" ht="72" customHeight="1">
      <c r="A64" s="260"/>
      <c r="B64" s="7"/>
      <c r="C64" s="264"/>
      <c r="D64" s="8"/>
      <c r="F64" s="462" t="s">
        <v>7</v>
      </c>
      <c r="G64" s="437" t="s">
        <v>1241</v>
      </c>
      <c r="H64" s="8"/>
      <c r="I64" s="264"/>
      <c r="J64" s="264"/>
      <c r="K64" s="264"/>
      <c r="L64" s="264"/>
      <c r="M64" s="264"/>
      <c r="N64" s="260"/>
      <c r="O64" s="264"/>
      <c r="P64" s="260"/>
      <c r="Q64" s="260"/>
      <c r="T64" s="815"/>
      <c r="U64" s="815"/>
      <c r="V64" s="815"/>
      <c r="W64" s="815"/>
    </row>
    <row r="65" spans="1:17" s="1" customFormat="1" ht="57.75" customHeight="1">
      <c r="A65" s="260"/>
      <c r="B65" s="7"/>
      <c r="C65" s="264"/>
      <c r="D65" s="8"/>
      <c r="F65" s="460" t="s">
        <v>1152</v>
      </c>
      <c r="G65" s="437" t="s">
        <v>1242</v>
      </c>
      <c r="H65" s="8"/>
      <c r="I65" s="264"/>
      <c r="J65" s="264"/>
      <c r="K65" s="264"/>
      <c r="L65" s="264"/>
      <c r="M65" s="264"/>
      <c r="N65" s="260"/>
      <c r="O65" s="264"/>
      <c r="P65" s="260"/>
      <c r="Q65" s="260"/>
    </row>
    <row r="66" spans="1:17" s="1" customFormat="1" ht="66" customHeight="1">
      <c r="A66" s="260"/>
      <c r="B66" s="7"/>
      <c r="C66" s="264"/>
      <c r="D66" s="8"/>
      <c r="F66" s="460" t="s">
        <v>1153</v>
      </c>
      <c r="G66" s="437" t="s">
        <v>1240</v>
      </c>
      <c r="H66" s="8"/>
      <c r="I66" s="264"/>
      <c r="J66" s="264"/>
      <c r="K66" s="264"/>
      <c r="L66" s="264"/>
      <c r="M66" s="264"/>
      <c r="N66" s="260"/>
      <c r="O66" s="264"/>
      <c r="P66" s="260"/>
      <c r="Q66" s="260"/>
    </row>
    <row r="67" spans="1:17" s="1" customFormat="1" ht="52.5" customHeight="1">
      <c r="A67" s="260"/>
      <c r="B67" s="7"/>
      <c r="C67" s="264"/>
      <c r="D67" s="8"/>
      <c r="F67" s="460" t="s">
        <v>1154</v>
      </c>
      <c r="G67" s="456"/>
      <c r="H67" s="8"/>
      <c r="I67" s="264"/>
      <c r="J67" s="264"/>
      <c r="K67" s="264"/>
      <c r="L67" s="264"/>
      <c r="M67" s="264"/>
      <c r="N67" s="260"/>
      <c r="O67" s="264"/>
      <c r="P67" s="260"/>
      <c r="Q67" s="260"/>
    </row>
    <row r="68" spans="1:17" s="1" customFormat="1" ht="20" customHeight="1" thickBot="1">
      <c r="A68" s="260"/>
      <c r="B68" s="7"/>
      <c r="C68" s="264"/>
      <c r="D68" s="8"/>
      <c r="F68" s="460" t="s">
        <v>1155</v>
      </c>
      <c r="G68" s="457"/>
      <c r="H68" s="8"/>
      <c r="I68" s="264"/>
      <c r="J68" s="264"/>
      <c r="K68" s="264"/>
      <c r="L68" s="264"/>
      <c r="M68" s="264"/>
      <c r="N68" s="260"/>
      <c r="O68" s="264"/>
      <c r="P68" s="260"/>
      <c r="Q68" s="260"/>
    </row>
    <row r="69" spans="1:17" s="1" customFormat="1" ht="19.5" customHeight="1" thickBot="1">
      <c r="A69" s="260"/>
      <c r="B69" s="7"/>
      <c r="C69" s="264"/>
      <c r="D69" s="8"/>
      <c r="F69" s="461"/>
      <c r="G69" s="8"/>
      <c r="H69" s="264"/>
      <c r="I69" s="264"/>
      <c r="J69" s="264"/>
      <c r="K69" s="264"/>
      <c r="L69" s="264"/>
      <c r="M69" s="264"/>
      <c r="N69" s="260"/>
      <c r="O69" s="264"/>
      <c r="P69" s="260"/>
      <c r="Q69" s="260"/>
    </row>
    <row r="70" spans="1:17" s="1" customFormat="1" ht="68.25" customHeight="1">
      <c r="A70" s="260"/>
      <c r="B70" s="7"/>
      <c r="C70" s="264"/>
      <c r="D70" s="8"/>
      <c r="F70" s="453" t="s">
        <v>45</v>
      </c>
      <c r="G70" s="8"/>
      <c r="H70" s="264"/>
      <c r="I70" s="264"/>
      <c r="J70" s="264"/>
      <c r="K70" s="264"/>
      <c r="L70" s="264"/>
      <c r="M70" s="264"/>
      <c r="N70" s="260"/>
      <c r="O70" s="264"/>
      <c r="P70" s="260"/>
      <c r="Q70" s="260"/>
    </row>
    <row r="71" spans="1:17" s="1" customFormat="1" ht="84" customHeight="1">
      <c r="A71" s="260"/>
      <c r="B71" s="7"/>
      <c r="C71" s="264"/>
      <c r="D71" s="8"/>
      <c r="F71" s="458" t="s">
        <v>1156</v>
      </c>
      <c r="G71" s="8"/>
      <c r="H71" s="264"/>
      <c r="I71" s="264"/>
      <c r="J71" s="264"/>
      <c r="K71" s="264"/>
      <c r="L71" s="264"/>
      <c r="M71" s="264"/>
      <c r="N71" s="260"/>
      <c r="O71" s="264"/>
      <c r="P71" s="260"/>
      <c r="Q71" s="260"/>
    </row>
    <row r="72" spans="1:17" s="1" customFormat="1" ht="20" customHeight="1" thickBot="1">
      <c r="A72" s="260"/>
      <c r="B72" s="7"/>
      <c r="C72" s="264"/>
      <c r="D72" s="8"/>
      <c r="F72" s="458" t="s">
        <v>1157</v>
      </c>
      <c r="G72" s="8"/>
      <c r="H72" s="264"/>
      <c r="I72" s="264"/>
      <c r="J72" s="264"/>
      <c r="K72" s="264"/>
      <c r="L72" s="264"/>
      <c r="M72" s="264"/>
      <c r="N72" s="260"/>
      <c r="O72" s="264"/>
      <c r="P72" s="260"/>
      <c r="Q72" s="260"/>
    </row>
    <row r="73" spans="1:17" s="1" customFormat="1" ht="20" customHeight="1" thickBot="1">
      <c r="A73" s="260"/>
      <c r="B73" s="7"/>
      <c r="C73" s="264"/>
      <c r="D73" s="8"/>
      <c r="F73" s="466"/>
      <c r="G73" s="453" t="s">
        <v>46</v>
      </c>
      <c r="H73" s="8"/>
      <c r="I73" s="264"/>
      <c r="J73" s="264"/>
      <c r="K73" s="264"/>
      <c r="L73" s="264"/>
      <c r="M73" s="264"/>
      <c r="N73" s="260"/>
      <c r="O73" s="264"/>
      <c r="P73" s="260"/>
      <c r="Q73" s="260"/>
    </row>
    <row r="74" spans="1:17" s="1" customFormat="1" ht="51" customHeight="1">
      <c r="A74" s="260"/>
      <c r="B74" s="7"/>
      <c r="C74" s="264"/>
      <c r="D74" s="8"/>
      <c r="F74" s="462" t="s">
        <v>46</v>
      </c>
      <c r="G74" s="437" t="s">
        <v>1185</v>
      </c>
      <c r="H74" s="8"/>
      <c r="I74" s="264"/>
      <c r="J74" s="264"/>
      <c r="K74" s="264"/>
      <c r="L74" s="264"/>
      <c r="M74" s="264"/>
      <c r="N74" s="260"/>
      <c r="O74" s="264"/>
      <c r="P74" s="260"/>
      <c r="Q74" s="260"/>
    </row>
    <row r="75" spans="1:17" s="1" customFormat="1" ht="39.75" customHeight="1">
      <c r="A75" s="260"/>
      <c r="B75" s="7"/>
      <c r="C75" s="264"/>
      <c r="D75" s="8"/>
      <c r="F75" s="460" t="s">
        <v>1158</v>
      </c>
      <c r="G75" s="456"/>
      <c r="H75" s="8"/>
      <c r="I75" s="264"/>
      <c r="J75" s="264"/>
      <c r="K75" s="264"/>
      <c r="L75" s="264"/>
      <c r="M75" s="264"/>
      <c r="N75" s="260"/>
      <c r="O75" s="264"/>
      <c r="P75" s="260"/>
      <c r="Q75" s="260"/>
    </row>
    <row r="76" spans="1:17" s="1" customFormat="1" ht="56.25" customHeight="1">
      <c r="A76" s="260"/>
      <c r="C76" s="264"/>
      <c r="F76" s="460" t="s">
        <v>1159</v>
      </c>
      <c r="G76" s="456"/>
      <c r="N76" s="260"/>
      <c r="O76" s="264"/>
      <c r="P76" s="260"/>
      <c r="Q76" s="260"/>
    </row>
    <row r="77" spans="1:17" s="1" customFormat="1" ht="44.25" customHeight="1" thickBot="1">
      <c r="A77" s="260"/>
      <c r="F77" s="460" t="s">
        <v>1160</v>
      </c>
      <c r="G77" s="466"/>
      <c r="N77" s="260"/>
      <c r="O77" s="264"/>
      <c r="P77" s="260"/>
      <c r="Q77" s="260"/>
    </row>
    <row r="78" spans="1:17" s="1" customFormat="1" ht="20" customHeight="1" thickBot="1">
      <c r="A78" s="260"/>
      <c r="F78" s="474" t="s">
        <v>1161</v>
      </c>
      <c r="G78" s="453" t="s">
        <v>47</v>
      </c>
      <c r="N78" s="260"/>
      <c r="O78" s="264"/>
      <c r="P78" s="260"/>
      <c r="Q78" s="260"/>
    </row>
    <row r="79" spans="1:17" s="1" customFormat="1" ht="51" customHeight="1">
      <c r="A79" s="260"/>
      <c r="F79" s="462" t="s">
        <v>47</v>
      </c>
      <c r="G79" s="438" t="s">
        <v>1247</v>
      </c>
      <c r="N79" s="260"/>
      <c r="O79" s="264"/>
      <c r="P79" s="260"/>
      <c r="Q79" s="260"/>
    </row>
    <row r="80" spans="1:17" s="1" customFormat="1" ht="54.75" customHeight="1">
      <c r="A80" s="260"/>
      <c r="F80" s="460" t="s">
        <v>1162</v>
      </c>
      <c r="G80" s="437" t="s">
        <v>1248</v>
      </c>
      <c r="N80" s="260"/>
      <c r="O80" s="264"/>
      <c r="P80" s="260"/>
      <c r="Q80" s="260"/>
    </row>
    <row r="81" spans="1:17" s="1" customFormat="1" ht="49.5" customHeight="1">
      <c r="A81" s="260"/>
      <c r="F81" s="460" t="s">
        <v>1163</v>
      </c>
      <c r="G81" s="437" t="s">
        <v>1198</v>
      </c>
      <c r="N81" s="260"/>
      <c r="O81" s="264"/>
      <c r="P81" s="260"/>
      <c r="Q81" s="260"/>
    </row>
    <row r="82" spans="1:17" s="1" customFormat="1" ht="20" customHeight="1" thickBot="1">
      <c r="A82" s="260"/>
      <c r="F82" s="464"/>
      <c r="G82" s="195"/>
      <c r="N82" s="260"/>
      <c r="O82" s="264"/>
      <c r="P82" s="260"/>
      <c r="Q82" s="260"/>
    </row>
    <row r="83" spans="1:17" s="1" customFormat="1" ht="20" customHeight="1">
      <c r="A83" s="260"/>
      <c r="F83" s="410"/>
      <c r="N83" s="260"/>
      <c r="O83" s="264"/>
      <c r="P83" s="260"/>
      <c r="Q83" s="260"/>
    </row>
    <row r="84" spans="1:17" s="1" customFormat="1" ht="20" customHeight="1">
      <c r="A84" s="260"/>
      <c r="F84" s="410"/>
      <c r="N84" s="260"/>
      <c r="O84" s="264"/>
      <c r="P84" s="260"/>
      <c r="Q84" s="260"/>
    </row>
    <row r="85" spans="1:17" s="1" customFormat="1" ht="20" customHeight="1">
      <c r="A85" s="260"/>
      <c r="F85" s="410"/>
      <c r="N85" s="260"/>
      <c r="O85" s="264"/>
      <c r="P85" s="260"/>
      <c r="Q85" s="260"/>
    </row>
    <row r="86" spans="1:17" s="1" customFormat="1" ht="20" customHeight="1">
      <c r="A86" s="260"/>
      <c r="F86" s="410"/>
      <c r="N86" s="260"/>
      <c r="O86" s="264"/>
      <c r="P86" s="260"/>
      <c r="Q86" s="260"/>
    </row>
    <row r="87" spans="1:17" s="1" customFormat="1" ht="20" customHeight="1">
      <c r="A87" s="260"/>
      <c r="F87" s="410"/>
      <c r="N87" s="260"/>
      <c r="O87" s="264"/>
      <c r="P87" s="260"/>
      <c r="Q87" s="260"/>
    </row>
    <row r="88" spans="1:17" s="1" customFormat="1" ht="20" customHeight="1">
      <c r="A88" s="260"/>
      <c r="F88" s="410"/>
      <c r="N88" s="260"/>
      <c r="O88" s="264"/>
      <c r="P88" s="260"/>
      <c r="Q88" s="260"/>
    </row>
    <row r="89" spans="1:17" s="1" customFormat="1" ht="20" customHeight="1">
      <c r="A89" s="260"/>
      <c r="F89" s="410"/>
      <c r="N89" s="260"/>
      <c r="O89" s="264"/>
      <c r="P89" s="260"/>
      <c r="Q89" s="260"/>
    </row>
    <row r="90" spans="1:17" s="1" customFormat="1" ht="20" customHeight="1">
      <c r="A90" s="260"/>
      <c r="F90" s="410"/>
      <c r="N90" s="260"/>
      <c r="O90" s="264"/>
      <c r="P90" s="260"/>
      <c r="Q90" s="260"/>
    </row>
    <row r="91" spans="1:17" s="1" customFormat="1" ht="20" customHeight="1">
      <c r="A91" s="260"/>
      <c r="F91" s="410"/>
      <c r="N91" s="260"/>
      <c r="O91" s="264"/>
      <c r="P91" s="260"/>
      <c r="Q91" s="260"/>
    </row>
    <row r="92" spans="1:17" s="1" customFormat="1" ht="20" customHeight="1">
      <c r="A92" s="260"/>
      <c r="F92" s="410"/>
      <c r="N92" s="260"/>
      <c r="O92" s="264"/>
      <c r="P92" s="260"/>
      <c r="Q92" s="260"/>
    </row>
    <row r="93" spans="1:17" s="1" customFormat="1" ht="20" customHeight="1">
      <c r="A93" s="260"/>
      <c r="F93" s="410"/>
      <c r="N93" s="260"/>
      <c r="O93" s="264"/>
      <c r="P93" s="260"/>
      <c r="Q93" s="260"/>
    </row>
    <row r="94" spans="1:17" s="1" customFormat="1" ht="20" customHeight="1">
      <c r="A94" s="260"/>
      <c r="F94" s="410"/>
      <c r="N94" s="260"/>
      <c r="O94" s="264"/>
      <c r="P94" s="260"/>
      <c r="Q94" s="260"/>
    </row>
    <row r="95" spans="1:17" s="1" customFormat="1" ht="20" customHeight="1">
      <c r="A95" s="260"/>
      <c r="F95" s="410"/>
      <c r="N95" s="260"/>
      <c r="O95" s="264"/>
      <c r="P95" s="260"/>
      <c r="Q95" s="260"/>
    </row>
    <row r="96" spans="1:17" s="1" customFormat="1" ht="20" customHeight="1">
      <c r="A96" s="260"/>
      <c r="F96" s="410"/>
      <c r="N96" s="260"/>
      <c r="O96" s="264"/>
      <c r="P96" s="260"/>
      <c r="Q96" s="260"/>
    </row>
    <row r="97" spans="1:17" s="1" customFormat="1" ht="20" customHeight="1">
      <c r="A97" s="260"/>
      <c r="F97" s="410"/>
      <c r="N97" s="260"/>
      <c r="O97" s="264"/>
      <c r="P97" s="260"/>
      <c r="Q97" s="260"/>
    </row>
    <row r="98" spans="1:17" s="1" customFormat="1" ht="20" customHeight="1">
      <c r="A98" s="260"/>
      <c r="F98" s="410"/>
      <c r="N98" s="260"/>
      <c r="O98" s="264"/>
      <c r="P98" s="260"/>
      <c r="Q98" s="260"/>
    </row>
    <row r="99" spans="1:17" s="1" customFormat="1" ht="20" customHeight="1">
      <c r="A99" s="260"/>
      <c r="F99" s="410"/>
      <c r="N99" s="260"/>
      <c r="O99" s="264"/>
      <c r="P99" s="260"/>
      <c r="Q99" s="260"/>
    </row>
    <row r="100" spans="1:17" s="1" customFormat="1" ht="20" customHeight="1">
      <c r="A100" s="260"/>
      <c r="F100" s="410"/>
      <c r="N100" s="260"/>
      <c r="O100" s="264"/>
      <c r="P100" s="260"/>
      <c r="Q100" s="260"/>
    </row>
    <row r="101" spans="1:17" s="1" customFormat="1" ht="20" customHeight="1">
      <c r="A101" s="260"/>
      <c r="F101" s="410"/>
      <c r="N101" s="260"/>
      <c r="O101" s="264"/>
      <c r="P101" s="260"/>
      <c r="Q101" s="260"/>
    </row>
    <row r="102" spans="1:17" s="1" customFormat="1" ht="20" customHeight="1">
      <c r="A102" s="260"/>
      <c r="F102" s="410"/>
      <c r="N102" s="260"/>
      <c r="O102" s="264"/>
      <c r="P102" s="260"/>
      <c r="Q102" s="260"/>
    </row>
    <row r="103" spans="1:17" s="1" customFormat="1" ht="20" customHeight="1">
      <c r="A103" s="260"/>
      <c r="F103" s="410"/>
      <c r="N103" s="260"/>
      <c r="O103" s="264"/>
      <c r="P103" s="260"/>
      <c r="Q103" s="260"/>
    </row>
    <row r="104" spans="1:17" s="1" customFormat="1" ht="20" customHeight="1">
      <c r="A104" s="260"/>
      <c r="F104" s="410"/>
      <c r="N104" s="260"/>
      <c r="O104" s="264"/>
      <c r="P104" s="260"/>
      <c r="Q104" s="260"/>
    </row>
    <row r="105" spans="1:17" s="1" customFormat="1" ht="20" customHeight="1">
      <c r="A105" s="260"/>
      <c r="F105" s="410"/>
      <c r="N105" s="260"/>
      <c r="O105" s="264"/>
      <c r="P105" s="260"/>
      <c r="Q105" s="260"/>
    </row>
    <row r="106" spans="1:17" s="1" customFormat="1" ht="20" customHeight="1">
      <c r="A106" s="260"/>
      <c r="F106" s="410"/>
      <c r="N106" s="260"/>
      <c r="O106" s="264"/>
      <c r="P106" s="260"/>
      <c r="Q106" s="260"/>
    </row>
    <row r="107" spans="1:17" s="1" customFormat="1" ht="20" customHeight="1">
      <c r="A107" s="260"/>
      <c r="F107" s="410"/>
      <c r="N107" s="260"/>
      <c r="O107" s="264"/>
      <c r="P107" s="260"/>
      <c r="Q107" s="260"/>
    </row>
    <row r="108" spans="1:17" s="1" customFormat="1" ht="20" customHeight="1">
      <c r="A108" s="260"/>
      <c r="F108" s="410"/>
      <c r="N108" s="260"/>
      <c r="O108" s="264"/>
      <c r="P108" s="260"/>
      <c r="Q108" s="260"/>
    </row>
    <row r="109" spans="1:17" s="1" customFormat="1" ht="20" customHeight="1">
      <c r="A109" s="260"/>
      <c r="F109" s="410"/>
      <c r="N109" s="260"/>
      <c r="O109" s="264"/>
      <c r="P109" s="260"/>
      <c r="Q109" s="260"/>
    </row>
    <row r="110" spans="1:17" s="1" customFormat="1" ht="20" customHeight="1">
      <c r="A110" s="260"/>
      <c r="F110" s="410"/>
      <c r="N110" s="260"/>
      <c r="O110" s="264"/>
      <c r="P110" s="260"/>
      <c r="Q110" s="260"/>
    </row>
    <row r="111" spans="1:17" s="1" customFormat="1" ht="20" customHeight="1">
      <c r="A111" s="260"/>
      <c r="F111" s="410"/>
      <c r="N111" s="260"/>
      <c r="O111" s="264"/>
      <c r="P111" s="260"/>
      <c r="Q111" s="260"/>
    </row>
    <row r="112" spans="1:17" s="1" customFormat="1" ht="20" customHeight="1">
      <c r="A112" s="260"/>
      <c r="F112" s="410"/>
      <c r="N112" s="260"/>
      <c r="O112" s="264"/>
      <c r="P112" s="260"/>
      <c r="Q112" s="260"/>
    </row>
    <row r="113" spans="1:17" s="1" customFormat="1" ht="20" customHeight="1">
      <c r="A113" s="260"/>
      <c r="F113" s="410"/>
      <c r="N113" s="260"/>
      <c r="O113" s="264"/>
      <c r="P113" s="260"/>
      <c r="Q113" s="260"/>
    </row>
    <row r="114" spans="1:17" s="1" customFormat="1" ht="20" customHeight="1">
      <c r="A114" s="260"/>
      <c r="F114" s="410"/>
      <c r="N114" s="260"/>
      <c r="O114" s="264"/>
      <c r="P114" s="260"/>
      <c r="Q114" s="260"/>
    </row>
    <row r="115" spans="1:17" s="1" customFormat="1" ht="20" customHeight="1">
      <c r="A115" s="260"/>
      <c r="F115" s="410"/>
      <c r="N115" s="260"/>
      <c r="O115" s="264"/>
      <c r="P115" s="260"/>
      <c r="Q115" s="260"/>
    </row>
    <row r="116" spans="1:17" s="1" customFormat="1" ht="20" customHeight="1">
      <c r="A116" s="260"/>
      <c r="F116" s="410"/>
      <c r="N116" s="260"/>
      <c r="O116" s="264"/>
      <c r="P116" s="260"/>
      <c r="Q116" s="260"/>
    </row>
    <row r="117" spans="1:17" s="1" customFormat="1" ht="20" customHeight="1">
      <c r="A117" s="260"/>
      <c r="F117" s="410"/>
      <c r="N117" s="260"/>
      <c r="O117" s="264"/>
      <c r="P117" s="260"/>
      <c r="Q117" s="260"/>
    </row>
    <row r="118" spans="1:17" s="1" customFormat="1" ht="20" customHeight="1">
      <c r="A118" s="260"/>
      <c r="F118" s="410"/>
      <c r="N118" s="260"/>
      <c r="O118" s="264"/>
      <c r="P118" s="260"/>
      <c r="Q118" s="260"/>
    </row>
    <row r="119" spans="1:17" s="1" customFormat="1" ht="20" customHeight="1">
      <c r="A119" s="260"/>
      <c r="F119" s="410"/>
      <c r="N119" s="260"/>
      <c r="O119" s="264"/>
      <c r="P119" s="260"/>
      <c r="Q119" s="260"/>
    </row>
    <row r="120" spans="1:17" s="1" customFormat="1" ht="20" customHeight="1">
      <c r="A120" s="260"/>
      <c r="F120" s="410"/>
      <c r="N120" s="260"/>
      <c r="O120" s="264"/>
      <c r="P120" s="260"/>
      <c r="Q120" s="260"/>
    </row>
    <row r="121" spans="1:17" s="1" customFormat="1" ht="20" customHeight="1">
      <c r="A121" s="260"/>
      <c r="F121" s="410"/>
      <c r="N121" s="260"/>
      <c r="O121" s="264"/>
      <c r="P121" s="260"/>
      <c r="Q121" s="260"/>
    </row>
    <row r="122" spans="1:17" s="1" customFormat="1" ht="20" customHeight="1">
      <c r="A122" s="260"/>
      <c r="F122" s="410"/>
      <c r="N122" s="260"/>
      <c r="O122" s="264"/>
      <c r="P122" s="260"/>
      <c r="Q122" s="260"/>
    </row>
    <row r="123" spans="1:17" s="1" customFormat="1" ht="20" customHeight="1">
      <c r="A123" s="260"/>
      <c r="F123" s="410"/>
      <c r="N123" s="260"/>
      <c r="O123" s="264"/>
      <c r="P123" s="260"/>
      <c r="Q123" s="260"/>
    </row>
    <row r="124" spans="1:17" s="1" customFormat="1" ht="20" customHeight="1">
      <c r="A124" s="260"/>
      <c r="F124" s="410"/>
      <c r="N124" s="260"/>
      <c r="O124" s="264"/>
      <c r="P124" s="260"/>
      <c r="Q124" s="260"/>
    </row>
    <row r="125" spans="1:17" s="1" customFormat="1" ht="20" customHeight="1">
      <c r="A125" s="260"/>
      <c r="F125" s="410"/>
      <c r="N125" s="260"/>
      <c r="O125" s="264"/>
      <c r="P125" s="260"/>
      <c r="Q125" s="260"/>
    </row>
    <row r="126" spans="1:17" s="1" customFormat="1" ht="20" customHeight="1">
      <c r="A126" s="260"/>
      <c r="F126" s="410"/>
      <c r="N126" s="260"/>
      <c r="O126" s="264"/>
      <c r="P126" s="260"/>
      <c r="Q126" s="260"/>
    </row>
    <row r="127" spans="1:17" s="1" customFormat="1" ht="20" customHeight="1">
      <c r="A127" s="260"/>
      <c r="F127" s="410"/>
      <c r="N127" s="260"/>
      <c r="O127" s="264"/>
      <c r="P127" s="260"/>
      <c r="Q127" s="260"/>
    </row>
    <row r="128" spans="1:17" s="1" customFormat="1" ht="20" customHeight="1">
      <c r="A128" s="260"/>
      <c r="F128" s="410"/>
      <c r="N128" s="260"/>
      <c r="O128" s="264"/>
      <c r="P128" s="260"/>
      <c r="Q128" s="260"/>
    </row>
    <row r="129" spans="1:17" s="1" customFormat="1" ht="20" customHeight="1">
      <c r="A129" s="260"/>
      <c r="F129" s="410"/>
      <c r="N129" s="260"/>
      <c r="O129" s="264"/>
      <c r="P129" s="260"/>
      <c r="Q129" s="260"/>
    </row>
    <row r="130" spans="1:17" s="1" customFormat="1" ht="20" customHeight="1">
      <c r="A130" s="260"/>
      <c r="F130" s="410"/>
      <c r="N130" s="260"/>
      <c r="O130" s="264"/>
      <c r="P130" s="260"/>
      <c r="Q130" s="260"/>
    </row>
    <row r="131" spans="1:17" s="1" customFormat="1" ht="20" customHeight="1">
      <c r="A131" s="260"/>
      <c r="F131" s="410"/>
      <c r="N131" s="260"/>
      <c r="O131" s="264"/>
      <c r="P131" s="260"/>
      <c r="Q131" s="260"/>
    </row>
    <row r="132" spans="1:17" s="1" customFormat="1" ht="20" customHeight="1">
      <c r="A132" s="260"/>
      <c r="F132" s="410"/>
      <c r="N132" s="260"/>
      <c r="O132" s="264"/>
      <c r="P132" s="260"/>
      <c r="Q132" s="260"/>
    </row>
    <row r="133" spans="1:17" s="1" customFormat="1" ht="20" customHeight="1">
      <c r="A133" s="260"/>
      <c r="F133" s="410"/>
      <c r="N133" s="260"/>
      <c r="O133" s="264"/>
      <c r="P133" s="260"/>
      <c r="Q133" s="260"/>
    </row>
    <row r="134" spans="1:17" s="1" customFormat="1" ht="20" customHeight="1">
      <c r="A134" s="260"/>
      <c r="F134" s="410"/>
      <c r="N134" s="260"/>
      <c r="O134" s="264"/>
      <c r="P134" s="260"/>
      <c r="Q134" s="260"/>
    </row>
    <row r="135" spans="1:17" s="1" customFormat="1" ht="20" customHeight="1">
      <c r="A135" s="260"/>
      <c r="F135" s="410"/>
      <c r="N135" s="260"/>
      <c r="O135" s="264"/>
      <c r="P135" s="260"/>
      <c r="Q135" s="260"/>
    </row>
    <row r="136" spans="1:17" s="1" customFormat="1" ht="20" customHeight="1">
      <c r="A136" s="260"/>
      <c r="F136" s="410"/>
      <c r="N136" s="260"/>
      <c r="O136" s="264"/>
      <c r="P136" s="260"/>
      <c r="Q136" s="260"/>
    </row>
    <row r="137" spans="1:17" s="1" customFormat="1" ht="20" customHeight="1">
      <c r="A137" s="260"/>
      <c r="F137" s="410"/>
      <c r="N137" s="260"/>
      <c r="O137" s="264"/>
      <c r="P137" s="260"/>
      <c r="Q137" s="260"/>
    </row>
    <row r="138" spans="1:17" s="1" customFormat="1" ht="20" customHeight="1">
      <c r="A138" s="260"/>
      <c r="F138" s="410"/>
      <c r="N138" s="260"/>
      <c r="O138" s="264"/>
      <c r="P138" s="260"/>
      <c r="Q138" s="260"/>
    </row>
    <row r="139" spans="1:17" s="1" customFormat="1" ht="20" customHeight="1">
      <c r="A139" s="260"/>
      <c r="F139" s="410"/>
      <c r="N139" s="260"/>
      <c r="O139" s="264"/>
      <c r="P139" s="260"/>
      <c r="Q139" s="260"/>
    </row>
    <row r="140" spans="1:17" s="1" customFormat="1" ht="20" customHeight="1">
      <c r="A140" s="260"/>
      <c r="F140" s="410"/>
      <c r="N140" s="260"/>
      <c r="O140" s="264"/>
      <c r="P140" s="260"/>
      <c r="Q140" s="260"/>
    </row>
    <row r="141" spans="1:17" s="1" customFormat="1" ht="20" customHeight="1">
      <c r="A141" s="260"/>
      <c r="F141" s="410"/>
      <c r="N141" s="260"/>
      <c r="O141" s="264"/>
      <c r="P141" s="260"/>
      <c r="Q141" s="260"/>
    </row>
    <row r="142" spans="1:17" s="1" customFormat="1" ht="20" customHeight="1">
      <c r="A142" s="260"/>
      <c r="F142" s="410"/>
      <c r="N142" s="260"/>
      <c r="O142" s="264"/>
      <c r="P142" s="260"/>
      <c r="Q142" s="260"/>
    </row>
    <row r="143" spans="1:17" s="1" customFormat="1" ht="20" customHeight="1" thickBot="1">
      <c r="A143" s="260"/>
      <c r="B143" s="260"/>
      <c r="C143" s="260"/>
      <c r="D143" s="260"/>
      <c r="E143" s="260"/>
      <c r="F143" s="410"/>
      <c r="G143" s="260"/>
      <c r="H143" s="260"/>
      <c r="I143" s="260"/>
      <c r="J143" s="260"/>
      <c r="K143" s="260"/>
      <c r="L143" s="260"/>
      <c r="M143" s="260"/>
      <c r="N143" s="260"/>
      <c r="O143" s="265"/>
      <c r="P143" s="260"/>
      <c r="Q143" s="260"/>
    </row>
    <row r="144" spans="1:17" s="1" customFormat="1">
      <c r="F144" s="260"/>
      <c r="P144" s="260"/>
      <c r="Q144" s="260"/>
    </row>
    <row r="145" spans="16:17" s="1" customFormat="1">
      <c r="P145" s="260"/>
      <c r="Q145" s="260"/>
    </row>
    <row r="146" spans="16:17" s="1" customFormat="1">
      <c r="P146" s="260"/>
      <c r="Q146" s="260"/>
    </row>
    <row r="147" spans="16:17" s="1" customFormat="1">
      <c r="P147" s="260"/>
      <c r="Q147" s="260"/>
    </row>
    <row r="148" spans="16:17" s="1" customFormat="1">
      <c r="P148" s="260"/>
      <c r="Q148" s="260"/>
    </row>
    <row r="149" spans="16:17" s="1" customFormat="1">
      <c r="P149" s="260"/>
      <c r="Q149" s="260"/>
    </row>
    <row r="150" spans="16:17" s="1" customFormat="1">
      <c r="P150" s="260"/>
      <c r="Q150" s="260"/>
    </row>
    <row r="151" spans="16:17" s="1" customFormat="1">
      <c r="P151" s="260"/>
      <c r="Q151" s="260"/>
    </row>
    <row r="152" spans="16:17" s="1" customFormat="1">
      <c r="P152" s="260"/>
      <c r="Q152" s="260"/>
    </row>
    <row r="153" spans="16:17" s="1" customFormat="1">
      <c r="P153" s="260"/>
      <c r="Q153" s="260"/>
    </row>
    <row r="154" spans="16:17" s="1" customFormat="1">
      <c r="P154" s="260"/>
      <c r="Q154" s="260"/>
    </row>
    <row r="155" spans="16:17" s="1" customFormat="1">
      <c r="P155" s="260"/>
      <c r="Q155" s="260"/>
    </row>
    <row r="156" spans="16:17" s="1" customFormat="1">
      <c r="P156" s="260"/>
      <c r="Q156" s="260"/>
    </row>
    <row r="157" spans="16:17" s="1" customFormat="1">
      <c r="P157" s="260"/>
      <c r="Q157" s="260"/>
    </row>
    <row r="158" spans="16:17" s="1" customFormat="1">
      <c r="P158" s="260"/>
      <c r="Q158" s="260"/>
    </row>
    <row r="159" spans="16:17" s="1" customFormat="1">
      <c r="P159" s="260"/>
      <c r="Q159" s="260"/>
    </row>
    <row r="160" spans="16:17" s="1" customFormat="1">
      <c r="P160" s="260"/>
      <c r="Q160" s="260"/>
    </row>
    <row r="161" spans="16:17" s="1" customFormat="1">
      <c r="P161" s="260"/>
      <c r="Q161" s="260"/>
    </row>
    <row r="162" spans="16:17" s="1" customFormat="1">
      <c r="P162" s="260"/>
      <c r="Q162" s="260"/>
    </row>
    <row r="163" spans="16:17" s="1" customFormat="1">
      <c r="P163" s="260"/>
      <c r="Q163" s="260"/>
    </row>
    <row r="164" spans="16:17" s="1" customFormat="1">
      <c r="P164" s="260"/>
      <c r="Q164" s="260"/>
    </row>
    <row r="165" spans="16:17" s="1" customFormat="1">
      <c r="P165" s="260"/>
      <c r="Q165" s="260"/>
    </row>
    <row r="166" spans="16:17" s="1" customFormat="1">
      <c r="P166" s="260"/>
      <c r="Q166" s="260"/>
    </row>
    <row r="167" spans="16:17" s="1" customFormat="1">
      <c r="P167" s="260"/>
      <c r="Q167" s="260"/>
    </row>
    <row r="168" spans="16:17" s="1" customFormat="1">
      <c r="P168" s="260"/>
      <c r="Q168" s="260"/>
    </row>
    <row r="169" spans="16:17" s="1" customFormat="1">
      <c r="P169" s="260"/>
      <c r="Q169" s="260"/>
    </row>
    <row r="170" spans="16:17" s="1" customFormat="1">
      <c r="P170" s="260"/>
      <c r="Q170" s="260"/>
    </row>
    <row r="171" spans="16:17" s="1" customFormat="1">
      <c r="P171" s="260"/>
      <c r="Q171" s="260"/>
    </row>
    <row r="172" spans="16:17" s="1" customFormat="1">
      <c r="P172" s="260"/>
      <c r="Q172" s="260"/>
    </row>
    <row r="173" spans="16:17" s="1" customFormat="1">
      <c r="P173" s="260"/>
      <c r="Q173" s="260"/>
    </row>
    <row r="174" spans="16:17" s="1" customFormat="1">
      <c r="P174" s="260"/>
      <c r="Q174" s="260"/>
    </row>
    <row r="175" spans="16:17" s="1" customFormat="1">
      <c r="P175" s="260"/>
      <c r="Q175" s="260"/>
    </row>
    <row r="176" spans="16:17" s="1" customFormat="1">
      <c r="P176" s="260"/>
      <c r="Q176" s="260"/>
    </row>
    <row r="177" spans="16:17" s="1" customFormat="1">
      <c r="P177" s="260"/>
      <c r="Q177" s="260"/>
    </row>
    <row r="178" spans="16:17" s="1" customFormat="1">
      <c r="P178" s="260"/>
      <c r="Q178" s="260"/>
    </row>
    <row r="179" spans="16:17" s="1" customFormat="1">
      <c r="P179" s="260"/>
      <c r="Q179" s="260"/>
    </row>
    <row r="180" spans="16:17" s="1" customFormat="1">
      <c r="P180" s="260"/>
      <c r="Q180" s="260"/>
    </row>
    <row r="181" spans="16:17" s="1" customFormat="1">
      <c r="P181" s="260"/>
      <c r="Q181" s="260"/>
    </row>
    <row r="182" spans="16:17" s="1" customFormat="1">
      <c r="P182" s="260"/>
      <c r="Q182" s="260"/>
    </row>
    <row r="183" spans="16:17" s="1" customFormat="1">
      <c r="P183" s="260"/>
      <c r="Q183" s="260"/>
    </row>
    <row r="184" spans="16:17" s="1" customFormat="1">
      <c r="P184" s="260"/>
      <c r="Q184" s="260"/>
    </row>
    <row r="185" spans="16:17" s="1" customFormat="1">
      <c r="P185" s="260"/>
      <c r="Q185" s="260"/>
    </row>
    <row r="186" spans="16:17" s="1" customFormat="1">
      <c r="P186" s="260"/>
      <c r="Q186" s="260"/>
    </row>
    <row r="187" spans="16:17" s="1" customFormat="1">
      <c r="P187" s="260"/>
      <c r="Q187" s="260"/>
    </row>
    <row r="188" spans="16:17" s="1" customFormat="1">
      <c r="P188" s="260"/>
      <c r="Q188" s="260"/>
    </row>
    <row r="189" spans="16:17" s="1" customFormat="1">
      <c r="P189" s="260"/>
      <c r="Q189" s="260"/>
    </row>
    <row r="190" spans="16:17" s="1" customFormat="1">
      <c r="P190" s="260"/>
      <c r="Q190" s="260"/>
    </row>
    <row r="191" spans="16:17" s="1" customFormat="1">
      <c r="P191" s="260"/>
      <c r="Q191" s="260"/>
    </row>
    <row r="192" spans="16:17" s="1" customFormat="1">
      <c r="P192" s="260"/>
      <c r="Q192" s="260"/>
    </row>
    <row r="193" spans="16:17" s="1" customFormat="1">
      <c r="P193" s="260"/>
      <c r="Q193" s="260"/>
    </row>
    <row r="194" spans="16:17" s="1" customFormat="1">
      <c r="P194" s="260"/>
      <c r="Q194" s="260"/>
    </row>
    <row r="195" spans="16:17" s="1" customFormat="1">
      <c r="P195" s="260"/>
      <c r="Q195" s="260"/>
    </row>
    <row r="196" spans="16:17" s="1" customFormat="1">
      <c r="P196" s="260"/>
      <c r="Q196" s="260"/>
    </row>
    <row r="197" spans="16:17" s="1" customFormat="1">
      <c r="P197" s="260"/>
      <c r="Q197" s="260"/>
    </row>
    <row r="198" spans="16:17" s="1" customFormat="1">
      <c r="P198" s="260"/>
      <c r="Q198" s="260"/>
    </row>
    <row r="199" spans="16:17" s="1" customFormat="1">
      <c r="P199" s="260"/>
      <c r="Q199" s="260"/>
    </row>
    <row r="200" spans="16:17" s="1" customFormat="1">
      <c r="P200" s="260"/>
      <c r="Q200" s="260"/>
    </row>
    <row r="201" spans="16:17" s="1" customFormat="1">
      <c r="P201" s="260"/>
      <c r="Q201" s="260"/>
    </row>
    <row r="202" spans="16:17" s="1" customFormat="1">
      <c r="P202" s="260"/>
      <c r="Q202" s="260"/>
    </row>
    <row r="203" spans="16:17" s="1" customFormat="1">
      <c r="P203" s="260"/>
      <c r="Q203" s="260"/>
    </row>
    <row r="204" spans="16:17" s="1" customFormat="1">
      <c r="P204" s="260"/>
      <c r="Q204" s="260"/>
    </row>
    <row r="205" spans="16:17" s="1" customFormat="1">
      <c r="P205" s="260"/>
      <c r="Q205" s="260"/>
    </row>
    <row r="206" spans="16:17" s="1" customFormat="1">
      <c r="P206" s="260"/>
      <c r="Q206" s="260"/>
    </row>
    <row r="207" spans="16:17" s="1" customFormat="1">
      <c r="P207" s="260"/>
      <c r="Q207" s="260"/>
    </row>
    <row r="208" spans="16:17" s="1" customFormat="1">
      <c r="P208" s="260"/>
      <c r="Q208" s="260"/>
    </row>
    <row r="209" spans="16:17" s="1" customFormat="1">
      <c r="P209" s="260"/>
      <c r="Q209" s="260"/>
    </row>
    <row r="210" spans="16:17" s="1" customFormat="1">
      <c r="P210" s="260"/>
      <c r="Q210" s="260"/>
    </row>
    <row r="211" spans="16:17" s="1" customFormat="1">
      <c r="P211" s="260"/>
      <c r="Q211" s="260"/>
    </row>
    <row r="212" spans="16:17" s="1" customFormat="1">
      <c r="P212" s="260"/>
      <c r="Q212" s="260"/>
    </row>
    <row r="213" spans="16:17" s="1" customFormat="1">
      <c r="P213" s="260"/>
      <c r="Q213" s="260"/>
    </row>
    <row r="214" spans="16:17" s="1" customFormat="1">
      <c r="P214" s="260"/>
      <c r="Q214" s="260"/>
    </row>
    <row r="215" spans="16:17" s="1" customFormat="1">
      <c r="P215" s="260"/>
      <c r="Q215" s="260"/>
    </row>
    <row r="216" spans="16:17" s="1" customFormat="1">
      <c r="P216" s="260"/>
      <c r="Q216" s="260"/>
    </row>
    <row r="217" spans="16:17" s="1" customFormat="1">
      <c r="P217" s="260"/>
      <c r="Q217" s="260"/>
    </row>
    <row r="218" spans="16:17" s="1" customFormat="1">
      <c r="P218" s="260"/>
      <c r="Q218" s="260"/>
    </row>
    <row r="219" spans="16:17" s="1" customFormat="1">
      <c r="P219" s="260"/>
      <c r="Q219" s="260"/>
    </row>
    <row r="220" spans="16:17" s="1" customFormat="1">
      <c r="P220" s="260"/>
      <c r="Q220" s="260"/>
    </row>
    <row r="221" spans="16:17" s="1" customFormat="1">
      <c r="P221" s="260"/>
      <c r="Q221" s="260"/>
    </row>
    <row r="222" spans="16:17" s="1" customFormat="1">
      <c r="P222" s="260"/>
      <c r="Q222" s="260"/>
    </row>
    <row r="223" spans="16:17" s="1" customFormat="1">
      <c r="P223" s="260"/>
      <c r="Q223" s="260"/>
    </row>
    <row r="224" spans="16:17" s="1" customFormat="1">
      <c r="P224" s="260"/>
      <c r="Q224" s="260"/>
    </row>
    <row r="225" spans="16:17" s="1" customFormat="1">
      <c r="P225" s="260"/>
      <c r="Q225" s="260"/>
    </row>
    <row r="226" spans="16:17" s="1" customFormat="1">
      <c r="P226" s="260"/>
      <c r="Q226" s="260"/>
    </row>
    <row r="227" spans="16:17" s="1" customFormat="1">
      <c r="P227" s="260"/>
      <c r="Q227" s="260"/>
    </row>
    <row r="228" spans="16:17" s="1" customFormat="1">
      <c r="P228" s="260"/>
      <c r="Q228" s="260"/>
    </row>
    <row r="229" spans="16:17" s="1" customFormat="1">
      <c r="P229" s="260"/>
      <c r="Q229" s="260"/>
    </row>
    <row r="230" spans="16:17" s="1" customFormat="1">
      <c r="P230" s="260"/>
      <c r="Q230" s="260"/>
    </row>
    <row r="231" spans="16:17" s="1" customFormat="1">
      <c r="P231" s="260"/>
      <c r="Q231" s="260"/>
    </row>
    <row r="232" spans="16:17" s="1" customFormat="1">
      <c r="P232" s="260"/>
      <c r="Q232" s="260"/>
    </row>
    <row r="233" spans="16:17" s="1" customFormat="1">
      <c r="P233" s="260"/>
      <c r="Q233" s="260"/>
    </row>
    <row r="234" spans="16:17" s="1" customFormat="1">
      <c r="P234" s="260"/>
      <c r="Q234" s="260"/>
    </row>
    <row r="235" spans="16:17" s="1" customFormat="1">
      <c r="P235" s="260"/>
      <c r="Q235" s="260"/>
    </row>
    <row r="236" spans="16:17" s="1" customFormat="1">
      <c r="P236" s="260"/>
      <c r="Q236" s="260"/>
    </row>
    <row r="237" spans="16:17" s="1" customFormat="1">
      <c r="P237" s="260"/>
      <c r="Q237" s="260"/>
    </row>
    <row r="238" spans="16:17" s="1" customFormat="1">
      <c r="P238" s="260"/>
      <c r="Q238" s="260"/>
    </row>
    <row r="239" spans="16:17" s="1" customFormat="1">
      <c r="P239" s="260"/>
      <c r="Q239" s="260"/>
    </row>
    <row r="240" spans="16:17" s="1" customFormat="1">
      <c r="P240" s="260"/>
      <c r="Q240" s="260"/>
    </row>
    <row r="241" spans="16:17" s="1" customFormat="1">
      <c r="P241" s="260"/>
      <c r="Q241" s="260"/>
    </row>
    <row r="242" spans="16:17" s="1" customFormat="1">
      <c r="P242" s="260"/>
      <c r="Q242" s="260"/>
    </row>
    <row r="243" spans="16:17" s="1" customFormat="1">
      <c r="P243" s="260"/>
      <c r="Q243" s="260"/>
    </row>
    <row r="244" spans="16:17" s="1" customFormat="1">
      <c r="P244" s="260"/>
      <c r="Q244" s="260"/>
    </row>
    <row r="245" spans="16:17" s="1" customFormat="1">
      <c r="P245" s="260"/>
      <c r="Q245" s="260"/>
    </row>
    <row r="246" spans="16:17" s="1" customFormat="1">
      <c r="P246" s="260"/>
      <c r="Q246" s="260"/>
    </row>
    <row r="247" spans="16:17" s="1" customFormat="1">
      <c r="P247" s="260"/>
      <c r="Q247" s="260"/>
    </row>
    <row r="248" spans="16:17" s="1" customFormat="1">
      <c r="P248" s="260"/>
      <c r="Q248" s="260"/>
    </row>
    <row r="249" spans="16:17" s="1" customFormat="1">
      <c r="P249" s="260"/>
      <c r="Q249" s="260"/>
    </row>
    <row r="250" spans="16:17" s="1" customFormat="1">
      <c r="P250" s="260"/>
      <c r="Q250" s="260"/>
    </row>
    <row r="251" spans="16:17" s="1" customFormat="1">
      <c r="P251" s="260"/>
      <c r="Q251" s="260"/>
    </row>
    <row r="252" spans="16:17" s="1" customFormat="1">
      <c r="P252" s="260"/>
      <c r="Q252" s="260"/>
    </row>
    <row r="253" spans="16:17" s="1" customFormat="1">
      <c r="P253" s="260"/>
      <c r="Q253" s="260"/>
    </row>
    <row r="254" spans="16:17" s="1" customFormat="1">
      <c r="P254" s="260"/>
      <c r="Q254" s="260"/>
    </row>
    <row r="255" spans="16:17" s="1" customFormat="1">
      <c r="P255" s="260"/>
      <c r="Q255" s="260"/>
    </row>
    <row r="256" spans="16:17" s="1" customFormat="1">
      <c r="P256" s="260"/>
      <c r="Q256" s="260"/>
    </row>
    <row r="257" spans="16:17" s="1" customFormat="1">
      <c r="P257" s="260"/>
      <c r="Q257" s="260"/>
    </row>
    <row r="258" spans="16:17" s="1" customFormat="1">
      <c r="P258" s="260"/>
      <c r="Q258" s="260"/>
    </row>
    <row r="259" spans="16:17" s="1" customFormat="1">
      <c r="P259" s="260"/>
      <c r="Q259" s="260"/>
    </row>
    <row r="260" spans="16:17" s="1" customFormat="1">
      <c r="P260" s="260"/>
      <c r="Q260" s="260"/>
    </row>
    <row r="261" spans="16:17" s="1" customFormat="1">
      <c r="P261" s="260"/>
      <c r="Q261" s="260"/>
    </row>
    <row r="262" spans="16:17" s="1" customFormat="1">
      <c r="P262" s="260"/>
      <c r="Q262" s="260"/>
    </row>
    <row r="263" spans="16:17" s="1" customFormat="1">
      <c r="P263" s="260"/>
      <c r="Q263" s="260"/>
    </row>
    <row r="264" spans="16:17" s="1" customFormat="1">
      <c r="P264" s="260"/>
      <c r="Q264" s="260"/>
    </row>
    <row r="265" spans="16:17" s="1" customFormat="1">
      <c r="P265" s="260"/>
      <c r="Q265" s="260"/>
    </row>
    <row r="266" spans="16:17" s="1" customFormat="1">
      <c r="P266" s="260"/>
      <c r="Q266" s="260"/>
    </row>
    <row r="267" spans="16:17" s="1" customFormat="1">
      <c r="P267" s="260"/>
      <c r="Q267" s="260"/>
    </row>
    <row r="268" spans="16:17" s="1" customFormat="1">
      <c r="P268" s="260"/>
      <c r="Q268" s="260"/>
    </row>
    <row r="269" spans="16:17" s="1" customFormat="1">
      <c r="P269" s="260"/>
      <c r="Q269" s="260"/>
    </row>
    <row r="270" spans="16:17" s="1" customFormat="1">
      <c r="P270" s="260"/>
      <c r="Q270" s="260"/>
    </row>
    <row r="271" spans="16:17" s="1" customFormat="1">
      <c r="P271" s="260"/>
      <c r="Q271" s="260"/>
    </row>
    <row r="272" spans="16:17" s="1" customFormat="1">
      <c r="P272" s="260"/>
      <c r="Q272" s="260"/>
    </row>
    <row r="273" spans="16:17" s="1" customFormat="1">
      <c r="P273" s="260"/>
      <c r="Q273" s="260"/>
    </row>
    <row r="274" spans="16:17" s="1" customFormat="1">
      <c r="P274" s="260"/>
      <c r="Q274" s="260"/>
    </row>
    <row r="275" spans="16:17" s="1" customFormat="1">
      <c r="P275" s="260"/>
      <c r="Q275" s="260"/>
    </row>
    <row r="276" spans="16:17" s="1" customFormat="1">
      <c r="P276" s="260"/>
      <c r="Q276" s="260"/>
    </row>
    <row r="277" spans="16:17" s="1" customFormat="1">
      <c r="P277" s="260"/>
      <c r="Q277" s="260"/>
    </row>
    <row r="278" spans="16:17" s="1" customFormat="1">
      <c r="P278" s="260"/>
      <c r="Q278" s="260"/>
    </row>
    <row r="279" spans="16:17" s="1" customFormat="1">
      <c r="P279" s="260"/>
      <c r="Q279" s="260"/>
    </row>
    <row r="280" spans="16:17" s="1" customFormat="1">
      <c r="P280" s="260"/>
      <c r="Q280" s="260"/>
    </row>
    <row r="281" spans="16:17" s="1" customFormat="1">
      <c r="P281" s="260"/>
      <c r="Q281" s="260"/>
    </row>
    <row r="282" spans="16:17" s="1" customFormat="1">
      <c r="P282" s="260"/>
      <c r="Q282" s="260"/>
    </row>
    <row r="283" spans="16:17" s="1" customFormat="1">
      <c r="P283" s="260"/>
      <c r="Q283" s="260"/>
    </row>
    <row r="284" spans="16:17" s="1" customFormat="1">
      <c r="P284" s="260"/>
      <c r="Q284" s="260"/>
    </row>
    <row r="285" spans="16:17" s="1" customFormat="1">
      <c r="P285" s="260"/>
      <c r="Q285" s="260"/>
    </row>
    <row r="286" spans="16:17" s="1" customFormat="1">
      <c r="P286" s="260"/>
      <c r="Q286" s="260"/>
    </row>
    <row r="287" spans="16:17" s="1" customFormat="1">
      <c r="P287" s="260"/>
      <c r="Q287" s="260"/>
    </row>
    <row r="288" spans="16:17" s="1" customFormat="1">
      <c r="P288" s="260"/>
      <c r="Q288" s="260"/>
    </row>
    <row r="289" spans="16:17" s="1" customFormat="1">
      <c r="P289" s="260"/>
      <c r="Q289" s="260"/>
    </row>
    <row r="290" spans="16:17" s="1" customFormat="1">
      <c r="P290" s="260"/>
      <c r="Q290" s="260"/>
    </row>
    <row r="291" spans="16:17" s="1" customFormat="1">
      <c r="P291" s="260"/>
      <c r="Q291" s="260"/>
    </row>
    <row r="292" spans="16:17" s="1" customFormat="1">
      <c r="P292" s="260"/>
      <c r="Q292" s="260"/>
    </row>
    <row r="293" spans="16:17" s="1" customFormat="1">
      <c r="P293" s="260"/>
      <c r="Q293" s="260"/>
    </row>
    <row r="294" spans="16:17" s="1" customFormat="1">
      <c r="P294" s="260"/>
      <c r="Q294" s="260"/>
    </row>
    <row r="295" spans="16:17" s="1" customFormat="1">
      <c r="P295" s="260"/>
      <c r="Q295" s="260"/>
    </row>
    <row r="296" spans="16:17" s="1" customFormat="1">
      <c r="P296" s="260"/>
      <c r="Q296" s="260"/>
    </row>
    <row r="297" spans="16:17" s="1" customFormat="1">
      <c r="P297" s="260"/>
      <c r="Q297" s="260"/>
    </row>
    <row r="298" spans="16:17" s="1" customFormat="1">
      <c r="P298" s="260"/>
      <c r="Q298" s="260"/>
    </row>
    <row r="299" spans="16:17" s="1" customFormat="1">
      <c r="P299" s="260"/>
      <c r="Q299" s="260"/>
    </row>
    <row r="300" spans="16:17" s="1" customFormat="1">
      <c r="P300" s="260"/>
      <c r="Q300" s="260"/>
    </row>
    <row r="301" spans="16:17" s="1" customFormat="1">
      <c r="P301" s="260"/>
      <c r="Q301" s="260"/>
    </row>
    <row r="302" spans="16:17" s="1" customFormat="1">
      <c r="P302" s="260"/>
      <c r="Q302" s="260"/>
    </row>
    <row r="303" spans="16:17" s="1" customFormat="1">
      <c r="P303" s="260"/>
      <c r="Q303" s="260"/>
    </row>
    <row r="304" spans="16:17" s="1" customFormat="1">
      <c r="P304" s="260"/>
      <c r="Q304" s="260"/>
    </row>
    <row r="305" spans="16:17" s="1" customFormat="1">
      <c r="P305" s="260"/>
      <c r="Q305" s="260"/>
    </row>
    <row r="306" spans="16:17" s="1" customFormat="1">
      <c r="P306" s="260"/>
      <c r="Q306" s="260"/>
    </row>
    <row r="307" spans="16:17" s="1" customFormat="1">
      <c r="P307" s="260"/>
      <c r="Q307" s="260"/>
    </row>
    <row r="308" spans="16:17" s="1" customFormat="1">
      <c r="P308" s="260"/>
      <c r="Q308" s="260"/>
    </row>
    <row r="309" spans="16:17" s="1" customFormat="1">
      <c r="P309" s="260"/>
      <c r="Q309" s="260"/>
    </row>
    <row r="310" spans="16:17" s="1" customFormat="1">
      <c r="P310" s="260"/>
      <c r="Q310" s="260"/>
    </row>
    <row r="311" spans="16:17" s="1" customFormat="1">
      <c r="P311" s="260"/>
      <c r="Q311" s="260"/>
    </row>
    <row r="312" spans="16:17" s="1" customFormat="1">
      <c r="P312" s="260"/>
      <c r="Q312" s="260"/>
    </row>
    <row r="313" spans="16:17" s="1" customFormat="1">
      <c r="P313" s="260"/>
      <c r="Q313" s="260"/>
    </row>
    <row r="314" spans="16:17" s="1" customFormat="1">
      <c r="P314" s="260"/>
      <c r="Q314" s="260"/>
    </row>
    <row r="315" spans="16:17" s="1" customFormat="1">
      <c r="P315" s="260"/>
      <c r="Q315" s="260"/>
    </row>
    <row r="316" spans="16:17" s="1" customFormat="1">
      <c r="P316" s="260"/>
      <c r="Q316" s="260"/>
    </row>
    <row r="317" spans="16:17" s="1" customFormat="1">
      <c r="P317" s="260"/>
      <c r="Q317" s="260"/>
    </row>
    <row r="318" spans="16:17" s="1" customFormat="1">
      <c r="P318" s="260"/>
      <c r="Q318" s="260"/>
    </row>
    <row r="319" spans="16:17" s="1" customFormat="1">
      <c r="P319" s="260"/>
      <c r="Q319" s="260"/>
    </row>
    <row r="320" spans="16:17" s="1" customFormat="1">
      <c r="P320" s="260"/>
      <c r="Q320" s="260"/>
    </row>
    <row r="321" spans="16:17" s="1" customFormat="1">
      <c r="P321" s="260"/>
      <c r="Q321" s="260"/>
    </row>
    <row r="322" spans="16:17" s="1" customFormat="1">
      <c r="P322" s="260"/>
      <c r="Q322" s="260"/>
    </row>
    <row r="323" spans="16:17" s="1" customFormat="1">
      <c r="P323" s="260"/>
      <c r="Q323" s="260"/>
    </row>
    <row r="324" spans="16:17" s="1" customFormat="1">
      <c r="P324" s="260"/>
      <c r="Q324" s="260"/>
    </row>
    <row r="325" spans="16:17" s="1" customFormat="1">
      <c r="P325" s="260"/>
      <c r="Q325" s="260"/>
    </row>
    <row r="326" spans="16:17" s="1" customFormat="1">
      <c r="P326" s="260"/>
      <c r="Q326" s="260"/>
    </row>
    <row r="327" spans="16:17" s="1" customFormat="1">
      <c r="P327" s="260"/>
      <c r="Q327" s="260"/>
    </row>
    <row r="328" spans="16:17" s="1" customFormat="1">
      <c r="P328" s="260"/>
      <c r="Q328" s="260"/>
    </row>
    <row r="329" spans="16:17" s="1" customFormat="1">
      <c r="P329" s="260"/>
      <c r="Q329" s="260"/>
    </row>
    <row r="330" spans="16:17" s="1" customFormat="1">
      <c r="P330" s="260"/>
      <c r="Q330" s="260"/>
    </row>
    <row r="331" spans="16:17" s="1" customFormat="1">
      <c r="P331" s="260"/>
      <c r="Q331" s="260"/>
    </row>
    <row r="332" spans="16:17" s="1" customFormat="1">
      <c r="P332" s="260"/>
      <c r="Q332" s="260"/>
    </row>
    <row r="333" spans="16:17" s="1" customFormat="1">
      <c r="P333" s="260"/>
      <c r="Q333" s="260"/>
    </row>
    <row r="334" spans="16:17" s="1" customFormat="1">
      <c r="P334" s="260"/>
      <c r="Q334" s="260"/>
    </row>
    <row r="335" spans="16:17" s="1" customFormat="1">
      <c r="P335" s="260"/>
      <c r="Q335" s="260"/>
    </row>
    <row r="336" spans="16:17" s="1" customFormat="1">
      <c r="P336" s="260"/>
      <c r="Q336" s="260"/>
    </row>
    <row r="337" spans="16:17" s="1" customFormat="1">
      <c r="P337" s="260"/>
      <c r="Q337" s="260"/>
    </row>
    <row r="338" spans="16:17" s="1" customFormat="1">
      <c r="P338" s="260"/>
      <c r="Q338" s="260"/>
    </row>
    <row r="339" spans="16:17" s="1" customFormat="1">
      <c r="P339" s="260"/>
      <c r="Q339" s="260"/>
    </row>
    <row r="340" spans="16:17" s="1" customFormat="1">
      <c r="P340" s="260"/>
      <c r="Q340" s="260"/>
    </row>
    <row r="341" spans="16:17" s="1" customFormat="1">
      <c r="P341" s="260"/>
      <c r="Q341" s="260"/>
    </row>
    <row r="342" spans="16:17" s="1" customFormat="1">
      <c r="P342" s="260"/>
      <c r="Q342" s="260"/>
    </row>
    <row r="343" spans="16:17" s="1" customFormat="1">
      <c r="P343" s="260"/>
      <c r="Q343" s="260"/>
    </row>
    <row r="344" spans="16:17" s="1" customFormat="1">
      <c r="P344" s="260"/>
      <c r="Q344" s="260"/>
    </row>
    <row r="345" spans="16:17" s="1" customFormat="1">
      <c r="P345" s="260"/>
      <c r="Q345" s="260"/>
    </row>
    <row r="346" spans="16:17" s="1" customFormat="1">
      <c r="P346" s="260"/>
      <c r="Q346" s="260"/>
    </row>
    <row r="347" spans="16:17" s="1" customFormat="1">
      <c r="P347" s="260"/>
      <c r="Q347" s="260"/>
    </row>
    <row r="348" spans="16:17" s="1" customFormat="1">
      <c r="P348" s="260"/>
      <c r="Q348" s="260"/>
    </row>
    <row r="349" spans="16:17" s="1" customFormat="1">
      <c r="P349" s="260"/>
      <c r="Q349" s="260"/>
    </row>
    <row r="350" spans="16:17" s="1" customFormat="1">
      <c r="P350" s="260"/>
      <c r="Q350" s="260"/>
    </row>
    <row r="351" spans="16:17" s="1" customFormat="1">
      <c r="P351" s="260"/>
      <c r="Q351" s="260"/>
    </row>
    <row r="352" spans="16:17" s="1" customFormat="1">
      <c r="P352" s="260"/>
      <c r="Q352" s="260"/>
    </row>
    <row r="353" spans="16:17" s="1" customFormat="1">
      <c r="P353" s="260"/>
      <c r="Q353" s="260"/>
    </row>
    <row r="354" spans="16:17" s="1" customFormat="1">
      <c r="P354" s="260"/>
      <c r="Q354" s="260"/>
    </row>
    <row r="355" spans="16:17" s="1" customFormat="1">
      <c r="P355" s="260"/>
      <c r="Q355" s="260"/>
    </row>
    <row r="356" spans="16:17" s="1" customFormat="1">
      <c r="P356" s="260"/>
      <c r="Q356" s="260"/>
    </row>
    <row r="357" spans="16:17" s="1" customFormat="1">
      <c r="P357" s="260"/>
      <c r="Q357" s="260"/>
    </row>
    <row r="358" spans="16:17" s="1" customFormat="1">
      <c r="P358" s="260"/>
      <c r="Q358" s="260"/>
    </row>
    <row r="359" spans="16:17" s="1" customFormat="1">
      <c r="P359" s="260"/>
      <c r="Q359" s="260"/>
    </row>
    <row r="360" spans="16:17" s="1" customFormat="1">
      <c r="P360" s="260"/>
      <c r="Q360" s="260"/>
    </row>
    <row r="361" spans="16:17" s="1" customFormat="1">
      <c r="P361" s="260"/>
      <c r="Q361" s="260"/>
    </row>
    <row r="362" spans="16:17" s="1" customFormat="1">
      <c r="P362" s="260"/>
      <c r="Q362" s="260"/>
    </row>
    <row r="363" spans="16:17" s="1" customFormat="1">
      <c r="P363" s="260"/>
      <c r="Q363" s="260"/>
    </row>
    <row r="364" spans="16:17" s="1" customFormat="1">
      <c r="P364" s="260"/>
      <c r="Q364" s="260"/>
    </row>
    <row r="365" spans="16:17" s="1" customFormat="1">
      <c r="P365" s="260"/>
      <c r="Q365" s="260"/>
    </row>
    <row r="366" spans="16:17" s="1" customFormat="1">
      <c r="P366" s="260"/>
      <c r="Q366" s="260"/>
    </row>
    <row r="367" spans="16:17" s="1" customFormat="1">
      <c r="P367" s="260"/>
      <c r="Q367" s="260"/>
    </row>
    <row r="368" spans="16:17" s="1" customFormat="1">
      <c r="P368" s="260"/>
      <c r="Q368" s="260"/>
    </row>
    <row r="369" spans="1:17" s="1" customFormat="1">
      <c r="A369"/>
      <c r="N369"/>
      <c r="P369" s="260"/>
      <c r="Q369" s="260"/>
    </row>
    <row r="370" spans="1:17" s="1" customFormat="1">
      <c r="A370"/>
      <c r="N370"/>
      <c r="P370" s="260"/>
      <c r="Q370" s="260"/>
    </row>
    <row r="371" spans="1:17">
      <c r="C371" s="1"/>
      <c r="F371" s="1"/>
    </row>
  </sheetData>
  <sheetProtection algorithmName="SHA-512" hashValue="ZwRnivdqKk+HOLl7KBWaxpGpYyqzALT1SI6T5/UeANsfXnUUBngnouQ2xERmeOwOgkKY9nBxOl29gAs2vDtEzA==" saltValue="PkRmjq/jKX4iQ9C+t/KS/Q==" spinCount="100000" sheet="1" objects="1" scenarios="1"/>
  <mergeCells count="118">
    <mergeCell ref="CC8:CF8"/>
    <mergeCell ref="CC9:CF9"/>
    <mergeCell ref="CC10:CF10"/>
    <mergeCell ref="CC11:CF11"/>
    <mergeCell ref="CC12:CF12"/>
    <mergeCell ref="A1:N1"/>
    <mergeCell ref="CC4:CF4"/>
    <mergeCell ref="CC5:CF5"/>
    <mergeCell ref="CC6:CF6"/>
    <mergeCell ref="CC7:CF7"/>
    <mergeCell ref="CC18:CF18"/>
    <mergeCell ref="CC19:CF19"/>
    <mergeCell ref="CC20:CF20"/>
    <mergeCell ref="CC21:CF21"/>
    <mergeCell ref="CC22:CF22"/>
    <mergeCell ref="CC13:CF13"/>
    <mergeCell ref="CC14:CF14"/>
    <mergeCell ref="CC15:CF15"/>
    <mergeCell ref="CC16:CF16"/>
    <mergeCell ref="CC17:CF17"/>
    <mergeCell ref="CC28:CF28"/>
    <mergeCell ref="CC29:CF29"/>
    <mergeCell ref="CC30:CF30"/>
    <mergeCell ref="CC31:CF31"/>
    <mergeCell ref="CC32:CF32"/>
    <mergeCell ref="CC23:CF23"/>
    <mergeCell ref="CC24:CF24"/>
    <mergeCell ref="CC25:CF25"/>
    <mergeCell ref="CC26:CF26"/>
    <mergeCell ref="CC27:CF27"/>
    <mergeCell ref="T39:W39"/>
    <mergeCell ref="T40:W40"/>
    <mergeCell ref="T41:W41"/>
    <mergeCell ref="T42:W42"/>
    <mergeCell ref="T43:W43"/>
    <mergeCell ref="CC33:CF33"/>
    <mergeCell ref="T35:W35"/>
    <mergeCell ref="T36:W36"/>
    <mergeCell ref="T37:W37"/>
    <mergeCell ref="T38:W38"/>
    <mergeCell ref="T49:W49"/>
    <mergeCell ref="T50:W50"/>
    <mergeCell ref="T51:W51"/>
    <mergeCell ref="T52:W52"/>
    <mergeCell ref="T53:W53"/>
    <mergeCell ref="T44:W44"/>
    <mergeCell ref="T45:W45"/>
    <mergeCell ref="T46:W46"/>
    <mergeCell ref="T47:W47"/>
    <mergeCell ref="T48:W48"/>
    <mergeCell ref="T60:W60"/>
    <mergeCell ref="T61:W61"/>
    <mergeCell ref="T62:W62"/>
    <mergeCell ref="T63:W63"/>
    <mergeCell ref="T54:W54"/>
    <mergeCell ref="T55:W55"/>
    <mergeCell ref="T56:W56"/>
    <mergeCell ref="T57:W57"/>
    <mergeCell ref="T58:W58"/>
    <mergeCell ref="CG27:CI27"/>
    <mergeCell ref="CG28:CI28"/>
    <mergeCell ref="CG19:CI19"/>
    <mergeCell ref="CG20:CI20"/>
    <mergeCell ref="CG21:CI21"/>
    <mergeCell ref="CG22:CI22"/>
    <mergeCell ref="CG23:CI23"/>
    <mergeCell ref="T64:W64"/>
    <mergeCell ref="CG4:CI4"/>
    <mergeCell ref="CG5:CI5"/>
    <mergeCell ref="CG6:CI6"/>
    <mergeCell ref="CG7:CI7"/>
    <mergeCell ref="CG8:CI8"/>
    <mergeCell ref="CG9:CI9"/>
    <mergeCell ref="CG10:CI10"/>
    <mergeCell ref="CG11:CI11"/>
    <mergeCell ref="CG12:CI12"/>
    <mergeCell ref="CG13:CI13"/>
    <mergeCell ref="CG14:CI14"/>
    <mergeCell ref="CG15:CI15"/>
    <mergeCell ref="CG16:CI16"/>
    <mergeCell ref="CG17:CI17"/>
    <mergeCell ref="CG18:CI18"/>
    <mergeCell ref="T59:W59"/>
    <mergeCell ref="CJ17:CL17"/>
    <mergeCell ref="CJ18:CL18"/>
    <mergeCell ref="CJ19:CL19"/>
    <mergeCell ref="CJ20:CL20"/>
    <mergeCell ref="CJ21:CL21"/>
    <mergeCell ref="CG29:CI29"/>
    <mergeCell ref="CG30:CI30"/>
    <mergeCell ref="CG31:CI31"/>
    <mergeCell ref="CJ4:CL4"/>
    <mergeCell ref="CJ5:CL5"/>
    <mergeCell ref="CJ6:CL6"/>
    <mergeCell ref="CJ7:CL7"/>
    <mergeCell ref="CJ8:CL8"/>
    <mergeCell ref="CJ9:CL9"/>
    <mergeCell ref="CJ10:CL10"/>
    <mergeCell ref="CJ11:CL11"/>
    <mergeCell ref="CJ12:CL12"/>
    <mergeCell ref="CJ13:CL13"/>
    <mergeCell ref="CJ14:CL14"/>
    <mergeCell ref="CJ15:CL15"/>
    <mergeCell ref="CJ16:CL16"/>
    <mergeCell ref="CG24:CI24"/>
    <mergeCell ref="CG25:CI25"/>
    <mergeCell ref="CG26:CI26"/>
    <mergeCell ref="CJ32:CL32"/>
    <mergeCell ref="CJ27:CL27"/>
    <mergeCell ref="CJ28:CL28"/>
    <mergeCell ref="CJ29:CL29"/>
    <mergeCell ref="CJ30:CL30"/>
    <mergeCell ref="CJ31:CL31"/>
    <mergeCell ref="CJ22:CL22"/>
    <mergeCell ref="CJ23:CL23"/>
    <mergeCell ref="CJ24:CL24"/>
    <mergeCell ref="CJ25:CL25"/>
    <mergeCell ref="CJ26:CL26"/>
  </mergeCells>
  <hyperlinks>
    <hyperlink ref="B3" r:id="rId1" xr:uid="{5043821D-1ABA-430A-87A2-C2CC7DDCBCD2}"/>
    <hyperlink ref="B4" r:id="rId2" xr:uid="{0B490975-077A-4EFB-A222-7346B8D19711}"/>
    <hyperlink ref="B5" r:id="rId3" xr:uid="{2979FB19-8AE1-4602-879F-436218BC9182}"/>
    <hyperlink ref="B9" r:id="rId4" xr:uid="{29D54A3C-5E77-4B68-A5B6-03238B609839}"/>
    <hyperlink ref="B10" r:id="rId5" xr:uid="{EBB1A135-A947-420A-9442-E0123FF4FA62}"/>
    <hyperlink ref="B14" r:id="rId6" xr:uid="{0B442F5F-D97A-495C-B8DE-2D0B6E7434B2}"/>
    <hyperlink ref="B15" r:id="rId7" xr:uid="{718FD5C2-982F-4C1B-BE3E-1AF31BB11E55}"/>
    <hyperlink ref="B16" r:id="rId8" xr:uid="{3A9B9B2C-2463-41F2-A644-8A3F3274B6C4}"/>
    <hyperlink ref="B19" r:id="rId9" xr:uid="{DC482B5F-BD16-41F5-8B81-BFCD3A2C1BB1}"/>
    <hyperlink ref="B20" r:id="rId10" xr:uid="{A6DD55ED-E3AF-47B4-A6A6-55CD5AF4F5EA}"/>
    <hyperlink ref="C3" r:id="rId11" xr:uid="{BB1B2B72-1E06-41D8-8725-4B3D163D3C2A}"/>
    <hyperlink ref="C4" r:id="rId12" xr:uid="{D68D8546-14EE-404B-8670-4CDECC6B2401}"/>
    <hyperlink ref="C9" r:id="rId13" xr:uid="{68F930D6-3528-44CC-B13F-C96AD886886D}"/>
    <hyperlink ref="C10" r:id="rId14" xr:uid="{52881EF7-E9DA-4477-BFBF-5F69C68C4596}"/>
    <hyperlink ref="C11" r:id="rId15" xr:uid="{C4194FF7-2335-48C4-8163-519AC225EF86}"/>
    <hyperlink ref="C14" r:id="rId16" xr:uid="{80ECF139-8E26-4DC6-8CA3-1B172BF178AB}"/>
    <hyperlink ref="C15" r:id="rId17" xr:uid="{74129B8F-3DA9-4C03-B0AA-89CA6DE75BD4}"/>
    <hyperlink ref="C16" r:id="rId18" xr:uid="{68D6CE91-0A90-4BDC-A31A-B1C15BF5E5C2}"/>
    <hyperlink ref="C19" r:id="rId19" xr:uid="{045D5AC6-264F-436C-AF0A-B13191124A37}"/>
    <hyperlink ref="C20" r:id="rId20" xr:uid="{A78C8818-0FA9-4AF3-BAC4-B13D5EC481A7}"/>
    <hyperlink ref="C21" r:id="rId21" xr:uid="{DD32A489-81B0-4F04-8B8D-263C7A5AF83E}"/>
    <hyperlink ref="C24" r:id="rId22" xr:uid="{3858B126-8F88-41FF-8387-0F989B970AFE}"/>
    <hyperlink ref="C25" r:id="rId23" xr:uid="{479BED84-EE0B-40AE-9CC9-F970C3039950}"/>
    <hyperlink ref="C29" r:id="rId24" xr:uid="{DBFFF1CC-E1AA-4591-A3D2-E3759A363FFA}"/>
    <hyperlink ref="C30" r:id="rId25" xr:uid="{E0573974-839A-40FD-AB23-2AF0268B0189}"/>
    <hyperlink ref="C31" r:id="rId26" xr:uid="{7FA9336C-C8C3-43B2-B5A5-F267C7AA956F}"/>
    <hyperlink ref="C32" r:id="rId27" xr:uid="{14C34395-9C6B-4930-8C50-EAF003E9F29C}"/>
    <hyperlink ref="C36" r:id="rId28" xr:uid="{7A0FA1F5-2414-4CA1-AB0B-D4B3D0D245E9}"/>
    <hyperlink ref="C37" r:id="rId29" xr:uid="{35C9BADA-BEE7-4061-A2F8-063DCA4F6A51}"/>
    <hyperlink ref="D4" r:id="rId30" xr:uid="{84D235CF-D3AB-4C7A-9077-E036ECE1663D}"/>
    <hyperlink ref="D5" r:id="rId31" xr:uid="{0E9BB14F-980A-44F2-8E7D-AD97B415BFEC}"/>
    <hyperlink ref="D6" r:id="rId32" xr:uid="{FB7D893A-9078-45D8-85CB-CFBE8820523E}"/>
    <hyperlink ref="D7" r:id="rId33" xr:uid="{B852AECB-6187-4BF6-A4E9-83D79FD8F267}"/>
    <hyperlink ref="D10" r:id="rId34" xr:uid="{FAD86B93-425F-4BFE-BF14-646A776EA77A}"/>
    <hyperlink ref="D11" r:id="rId35" xr:uid="{9112A696-48DC-4D4A-B7B1-C0D7849D2A95}"/>
    <hyperlink ref="D12" r:id="rId36" xr:uid="{77E01913-1C2A-40DC-8A04-966247B060C7}"/>
    <hyperlink ref="D15" r:id="rId37" xr:uid="{49C411EC-C2D4-40DE-A6D1-DB8CCC83AAA6}"/>
    <hyperlink ref="D16" r:id="rId38" xr:uid="{5DF11E3E-9E59-4748-8EF0-117111ED84C1}"/>
    <hyperlink ref="E4" r:id="rId39" xr:uid="{56220ECE-6B45-4108-98B8-38BF9D2A579B}"/>
    <hyperlink ref="E5" r:id="rId40" xr:uid="{F4FC14C6-985A-4A4F-A52C-7CECA22F59B9}"/>
    <hyperlink ref="E6" r:id="rId41" xr:uid="{7E4014DD-BB35-4054-B037-EBB6115E9DF2}"/>
    <hyperlink ref="E7" r:id="rId42" xr:uid="{C38EFC88-D339-43DF-A45A-A4AC29721EF0}"/>
    <hyperlink ref="E10" r:id="rId43" xr:uid="{3DC13AEE-8CF2-4A6E-B0E8-382987C71EEB}"/>
    <hyperlink ref="E11" r:id="rId44" xr:uid="{2939F601-F03B-44C5-81DC-98D6D265AFAB}"/>
    <hyperlink ref="E12" r:id="rId45" xr:uid="{C10135B7-BCBD-46B7-ADC0-4F58D1833380}"/>
    <hyperlink ref="E15" r:id="rId46" xr:uid="{ED1A7D78-EAB7-4FC7-BA1A-6C274DCC5DD5}"/>
    <hyperlink ref="E16" r:id="rId47" xr:uid="{ECA689C0-EF4D-4DDE-B344-549474E18361}"/>
    <hyperlink ref="E17" r:id="rId48" xr:uid="{F256BF7C-A207-443A-A718-208476A1FAB3}"/>
    <hyperlink ref="E20" r:id="rId49" xr:uid="{D5E13B2D-D914-4925-837A-9BF89DD72684}"/>
    <hyperlink ref="E21" r:id="rId50" xr:uid="{4C3A9E15-274E-4AE2-A36A-124BFE1C21A2}"/>
    <hyperlink ref="F4" r:id="rId51" xr:uid="{F003054C-EB1D-4140-A1EA-29FA2C04CD54}"/>
    <hyperlink ref="F5" r:id="rId52" xr:uid="{AE749EE0-C3F5-4777-A6A4-E68F1A8B9540}"/>
    <hyperlink ref="F6" r:id="rId53" xr:uid="{A50FFC66-5D16-4ACF-8C66-F014147E4F55}"/>
    <hyperlink ref="F7" r:id="rId54" xr:uid="{DC3514AE-312A-4799-A080-EF5A5065E67A}"/>
    <hyperlink ref="F8" r:id="rId55" xr:uid="{2D331742-820C-487E-9195-A0A4FFFEACA2}"/>
    <hyperlink ref="F9" r:id="rId56" xr:uid="{85707C5C-3522-48EC-88C5-2AF21CB2893E}"/>
    <hyperlink ref="F11" r:id="rId57" xr:uid="{1E30344B-CA35-4756-80E1-CFBD28063F69}"/>
    <hyperlink ref="F12" r:id="rId58" xr:uid="{E05A1C4E-B5CB-45E9-B17D-8B7E07024D95}"/>
    <hyperlink ref="F15" r:id="rId59" xr:uid="{36E24478-D459-4CAA-9BE6-1A00C83FC09C}"/>
    <hyperlink ref="F16" r:id="rId60" xr:uid="{9E9A36D8-7F54-4303-BD5E-17A0B142CD0A}"/>
    <hyperlink ref="F17" r:id="rId61" xr:uid="{D19C26E0-C79E-4D7B-B547-84C12B1D6F19}"/>
    <hyperlink ref="F18" r:id="rId62" xr:uid="{51F3504B-10EF-4F38-B192-E3F409067A32}"/>
    <hyperlink ref="F20" r:id="rId63" xr:uid="{D58E71B0-EC23-4892-8C61-FD9526F9BE6D}"/>
    <hyperlink ref="F21" r:id="rId64" xr:uid="{E0EFEBB8-A888-4B53-A9D8-2AA1C5680949}"/>
    <hyperlink ref="F22" r:id="rId65" xr:uid="{CFF1BBAB-2BB2-4EB9-B7D9-9C5FC1D61E02}"/>
    <hyperlink ref="F25" r:id="rId66" xr:uid="{6E0BDCDA-0594-4685-AD43-19783AE1D93E}"/>
    <hyperlink ref="F26" r:id="rId67" xr:uid="{86B627F7-7B0D-4065-872D-E395341037E9}"/>
    <hyperlink ref="F27" r:id="rId68" xr:uid="{CF5F5608-642A-43C4-ADA4-12E9EA5CECA5}"/>
    <hyperlink ref="F29" r:id="rId69" xr:uid="{6D895165-6052-4E2B-8E70-7B7FDAF5E4FF}"/>
    <hyperlink ref="F30" r:id="rId70" xr:uid="{269AD858-6420-43B1-93CF-70B82452BB50}"/>
    <hyperlink ref="F37" r:id="rId71" xr:uid="{9DFE3590-5A62-4E45-AD6D-41BF8080CD22}"/>
    <hyperlink ref="F38" r:id="rId72" xr:uid="{A5F0EC49-11CD-4D3F-A7D3-15E1CBB08495}"/>
    <hyperlink ref="F39" r:id="rId73" xr:uid="{6628D888-0102-406B-9A95-CE669B663B61}"/>
    <hyperlink ref="F41" r:id="rId74" xr:uid="{92B49BB3-2B26-4E28-BC65-0C4621615F47}"/>
    <hyperlink ref="F42" r:id="rId75" xr:uid="{710E9415-626A-4934-B89C-15696BECE25A}"/>
    <hyperlink ref="F43" r:id="rId76" xr:uid="{877C7B5E-1EAD-498B-8F93-03AAD6D7B273}"/>
    <hyperlink ref="F46" r:id="rId77" xr:uid="{6D44CD6C-8879-44C4-A823-A54021A443A7}"/>
    <hyperlink ref="F47" r:id="rId78" xr:uid="{886A3B4D-83EE-42BB-B0AD-FDF2877EC5F9}"/>
    <hyperlink ref="F50" r:id="rId79" xr:uid="{B071DE56-D1B7-4678-8835-F779F0C7FABE}"/>
    <hyperlink ref="F51" r:id="rId80" xr:uid="{BD6AD88D-AA59-431B-8C3A-C0A812E520E1}"/>
    <hyperlink ref="F52" r:id="rId81" xr:uid="{07FEC5A9-7C5B-4E31-9537-AFD3FF1BFC1D}"/>
    <hyperlink ref="F53" r:id="rId82" xr:uid="{BC454732-2AF8-42F9-B9C8-2EB674DBF049}"/>
    <hyperlink ref="F55" r:id="rId83" xr:uid="{EA3BDF57-CA81-4673-9E46-DB98B13C747E}"/>
    <hyperlink ref="F56" r:id="rId84" xr:uid="{BDC4769E-B582-406E-82B3-CF55515E7728}"/>
    <hyperlink ref="F57" r:id="rId85" xr:uid="{BEE66239-5F0D-4744-B47C-CB3DF00CDC24}"/>
    <hyperlink ref="F60" r:id="rId86" xr:uid="{E94864F2-0583-4575-B7F9-53F52F24035E}"/>
    <hyperlink ref="F61" r:id="rId87" xr:uid="{BB30AE38-67FF-4C07-8D9C-68032804B457}"/>
    <hyperlink ref="F62" r:id="rId88" xr:uid="{325D727D-E5A3-422D-985B-A1202C6CAF03}"/>
    <hyperlink ref="F65" r:id="rId89" xr:uid="{F1DF8818-C758-4B37-8EAC-1A1A340FC4B1}"/>
    <hyperlink ref="F66" r:id="rId90" xr:uid="{BE538105-7207-4EC0-A2A1-4B6DC02B9DB4}"/>
    <hyperlink ref="F67" r:id="rId91" xr:uid="{9AA4967B-2CC0-483D-9397-4F7EC12B7D48}"/>
    <hyperlink ref="F68" r:id="rId92" xr:uid="{AE4551D5-12D2-4316-9E15-E5D036B1A642}"/>
    <hyperlink ref="F71" r:id="rId93" xr:uid="{4FAF1957-C5CD-4C44-806B-669053DF0618}"/>
    <hyperlink ref="F72" r:id="rId94" xr:uid="{60A41245-F25B-4295-B9BA-17F35ECD9059}"/>
    <hyperlink ref="F75" r:id="rId95" xr:uid="{9AEA430E-C9CA-408E-9490-6675B2D50D4C}"/>
    <hyperlink ref="F76" r:id="rId96" xr:uid="{6745D525-A4A5-4C02-8087-FF0B69E8F26E}"/>
    <hyperlink ref="F77" r:id="rId97" xr:uid="{40B8326B-B3C6-4C08-AE9A-CA4358F4E469}"/>
    <hyperlink ref="F78" r:id="rId98" xr:uid="{C1D60C78-21E2-4965-8DF9-83F0F255E317}"/>
    <hyperlink ref="F80" r:id="rId99" xr:uid="{FA5C037B-8CCA-436F-A3A3-5199F6C97B1B}"/>
    <hyperlink ref="F81" r:id="rId100" xr:uid="{DA148B14-47C8-46DE-8984-FE666EFAA5D2}"/>
    <hyperlink ref="H4" r:id="rId101" xr:uid="{1687B029-81C1-4B2C-8C8E-9F35C42B5DE0}"/>
    <hyperlink ref="H5" r:id="rId102" xr:uid="{D9DCAC40-C5F1-4F62-9BA2-597AF6BFF5F2}"/>
    <hyperlink ref="H6" r:id="rId103" xr:uid="{88B74013-E27F-46B3-A724-10A8480E78D4}"/>
    <hyperlink ref="H7" r:id="rId104" xr:uid="{B1F9AB46-4EE2-40F8-B23A-3B340E1FEA20}"/>
    <hyperlink ref="H10" r:id="rId105" xr:uid="{FCEE4D9B-FB60-483D-90DB-99D81A83F9F5}"/>
    <hyperlink ref="H11" r:id="rId106" xr:uid="{29937768-BF07-46A4-A927-41344FF76916}"/>
    <hyperlink ref="H15" r:id="rId107" xr:uid="{B2D814B8-3111-4143-8566-C448A2C96EFE}"/>
    <hyperlink ref="H16" r:id="rId108" xr:uid="{9DC0D977-AC0C-4AB5-BD22-9C5AC2DF9297}"/>
    <hyperlink ref="H17" r:id="rId109" xr:uid="{C666618C-11EE-4EC5-A6F8-BC414E8F7EEF}"/>
    <hyperlink ref="H18" r:id="rId110" xr:uid="{99C86551-7908-4610-BBB9-647E1E75A31A}"/>
    <hyperlink ref="H19" r:id="rId111" xr:uid="{B71C727B-05B9-4170-8242-1399DBA70185}"/>
    <hyperlink ref="H20" r:id="rId112" xr:uid="{717A3B02-0ABB-4FDF-BED9-2287D1378027}"/>
    <hyperlink ref="H21" r:id="rId113" xr:uid="{4CF71245-D591-4B31-822A-CDDAC26EEE68}"/>
    <hyperlink ref="H22" r:id="rId114" xr:uid="{B80FBBA7-9DC2-40AC-BD41-882639DA62D7}"/>
    <hyperlink ref="H23" r:id="rId115" xr:uid="{14FB7F71-4EDE-45C0-B24E-0BC4D352C0FD}"/>
    <hyperlink ref="G4" r:id="rId116" xr:uid="{AB7582E1-EDAB-4893-ADD6-DE0785061755}"/>
    <hyperlink ref="G5" r:id="rId117" xr:uid="{FBED281F-8106-4F63-ADBA-5A7D82AABADA}"/>
    <hyperlink ref="G6" r:id="rId118" xr:uid="{43FE99AA-8BFA-4652-A6DB-22DF69E9AD11}"/>
    <hyperlink ref="G54" r:id="rId119" xr:uid="{115E692F-E812-4538-B257-52EC39EE3E6A}"/>
    <hyperlink ref="G10" r:id="rId120" xr:uid="{63112215-5D3B-41D5-98A4-AFC67C483776}"/>
    <hyperlink ref="G11" r:id="rId121" xr:uid="{97146ACE-5490-4307-9E06-7534CBE27270}"/>
    <hyperlink ref="G40" r:id="rId122" xr:uid="{4F1AF39B-5521-4234-A141-186AD3B41063}"/>
    <hyperlink ref="G74" r:id="rId123" xr:uid="{F5C1191E-7EBE-4775-BC10-9FDC9D4A7B6B}"/>
    <hyperlink ref="G15" r:id="rId124" xr:uid="{F5077B7C-8214-4F6F-8492-DDB4354F923B}"/>
    <hyperlink ref="G7" r:id="rId125" xr:uid="{2E930112-4C25-4618-9621-BCD1A7218D5E}"/>
    <hyperlink ref="G12" r:id="rId126" xr:uid="{39A7AA26-7377-40E6-B009-D2E98783C9A8}"/>
    <hyperlink ref="I4" r:id="rId127" xr:uid="{E8BF7CB8-EA44-44C8-888B-91B32F12ACB4}"/>
    <hyperlink ref="I10" r:id="rId128" xr:uid="{F4CB2A3A-D489-4D3F-9C6D-1072E70C2662}"/>
    <hyperlink ref="I11" r:id="rId129" xr:uid="{B81DC590-19CB-4CA9-8363-E735168D92EC}"/>
    <hyperlink ref="I5" r:id="rId130" xr:uid="{070BCE17-5D2E-4A28-AFDA-CC4DD9A63F83}"/>
    <hyperlink ref="I6" r:id="rId131" xr:uid="{C0B3012E-A6FD-4F4A-BCAA-A5877D847F2C}"/>
    <hyperlink ref="I7" r:id="rId132" xr:uid="{B4E12164-3466-472D-9EE2-0507C6E6FD72}"/>
    <hyperlink ref="I8" r:id="rId133" xr:uid="{C68AEE4F-4843-45B9-9773-CAB22FB6B850}"/>
    <hyperlink ref="I12" r:id="rId134" xr:uid="{EEE0B965-A4E1-44FC-B5C5-1EDEF84355A5}"/>
    <hyperlink ref="I13" r:id="rId135" xr:uid="{3B3A13BD-CC87-47EB-9EC1-8165C5830A13}"/>
    <hyperlink ref="J4" r:id="rId136" xr:uid="{A17D1F7D-CCC6-40F8-BD01-9A9F1D558910}"/>
    <hyperlink ref="J5" r:id="rId137" xr:uid="{4089DADC-0AC9-4E0F-9DBA-A9711293370C}"/>
    <hyperlink ref="J6" r:id="rId138" xr:uid="{9927DFA3-ED1B-47CD-AF21-2C34854ACBAC}"/>
    <hyperlink ref="M4" r:id="rId139" xr:uid="{0AEA3588-4291-45A0-A58E-4AA0A1A96F7B}"/>
    <hyperlink ref="I14" r:id="rId140" xr:uid="{5037BAF9-AF6E-4274-A683-3497425703E8}"/>
    <hyperlink ref="J10" r:id="rId141" xr:uid="{F760BCAA-506B-459B-9B4D-3533E604C6B9}"/>
    <hyperlink ref="J11" r:id="rId142" xr:uid="{E4EE570F-13E9-4741-AC6D-772B8513CC83}"/>
    <hyperlink ref="J12" r:id="rId143" xr:uid="{96A4363C-AFBE-4C0D-A7B3-D55E88DDA139}"/>
    <hyperlink ref="J20" r:id="rId144" xr:uid="{27176786-8210-4975-8854-89185217E5DA}"/>
    <hyperlink ref="J21" r:id="rId145" xr:uid="{114C30A9-EEA7-4D3D-A2EF-52BD6BD57BF9}"/>
    <hyperlink ref="J15" r:id="rId146" xr:uid="{A42BC14B-39DA-4481-9C5A-1EC65C444BEF}"/>
    <hyperlink ref="J16" r:id="rId147" xr:uid="{F7FE89DC-B94A-43F5-B627-D3DC7C0FB092}"/>
    <hyperlink ref="J17" r:id="rId148" xr:uid="{AA133613-76CE-4615-B0D8-9E2EF0E54D23}"/>
    <hyperlink ref="J18" r:id="rId149" xr:uid="{ADBE805E-F240-4B63-A4F3-0C38637AD7A0}"/>
    <hyperlink ref="K4" r:id="rId150" xr:uid="{A6CBB7DD-1702-4865-AC0F-C70101C9332D}"/>
    <hyperlink ref="K5" r:id="rId151" xr:uid="{E23EAE12-D5F9-4FDA-A9AC-F4E34FF44771}"/>
    <hyperlink ref="K6" r:id="rId152" xr:uid="{9091FDC3-F00E-4DB7-BAB0-EE57ED41479E}"/>
    <hyperlink ref="K7" r:id="rId153" xr:uid="{C16AB703-6B00-4614-A7D0-44DD0BD7AFFA}"/>
    <hyperlink ref="K10" r:id="rId154" xr:uid="{4DE9DD4A-9B27-4020-BF59-4DCCFFC5B9B3}"/>
    <hyperlink ref="K11" r:id="rId155" xr:uid="{85415871-D337-40CB-8F4F-5D62C4CB50B8}"/>
    <hyperlink ref="K12" r:id="rId156" xr:uid="{4DA48DB0-5E51-4015-AAC7-721D3B7D241D}"/>
    <hyperlink ref="K15" r:id="rId157" xr:uid="{FC1FF915-3F47-4BFA-824E-6B4DBF79F7AA}"/>
    <hyperlink ref="K16" r:id="rId158" xr:uid="{B0925DAD-B445-4DF0-9B1A-11E23F05282A}"/>
    <hyperlink ref="M5" r:id="rId159" xr:uid="{0B4924C1-02D1-4D12-9632-598589439E39}"/>
    <hyperlink ref="J7" r:id="rId160" xr:uid="{A8F4B46D-26D0-4772-9763-6B9CEAEEDCA9}"/>
    <hyperlink ref="L15" r:id="rId161" xr:uid="{A0FA938F-DD36-4AB1-BE1A-E0D41DE871AE}"/>
    <hyperlink ref="L16" r:id="rId162" xr:uid="{64E689BC-ADA7-4FE4-896C-82191B556D20}"/>
    <hyperlink ref="M10" r:id="rId163" xr:uid="{C87FAF12-1AF0-44D9-A83C-71F22DD0ABAC}"/>
    <hyperlink ref="L10" r:id="rId164" xr:uid="{96DEE29D-541E-45BC-82CB-97443B1F6C1A}"/>
    <hyperlink ref="L11" r:id="rId165" xr:uid="{909EAF2A-C174-4D17-9296-7FFBBCD649DF}"/>
    <hyperlink ref="L12" r:id="rId166" xr:uid="{6AF50405-E4DB-4418-A170-5292F3C4359F}"/>
    <hyperlink ref="L4" r:id="rId167" display="https://www.ame.org/files/target/articlesLean Measures 2-09.pdf" xr:uid="{77C26DAD-11B8-4DD1-82C8-C0B84C25A763}"/>
    <hyperlink ref="L5" r:id="rId168" xr:uid="{377F01A3-086E-42E8-B105-551D4EC1B061}"/>
    <hyperlink ref="L6" r:id="rId169" xr:uid="{994E1C2E-61BD-42D1-B3A9-2E40FD981197}"/>
    <hyperlink ref="L20" r:id="rId170" xr:uid="{B5C1F541-6BE6-4B32-8427-65C5653767BE}"/>
    <hyperlink ref="M6" r:id="rId171" xr:uid="{2834E7BA-D86D-4026-965C-DD8BF22CC5A5}"/>
    <hyperlink ref="M15" r:id="rId172" xr:uid="{B6CDEC88-33AE-48A7-A384-95D965B77E63}"/>
    <hyperlink ref="M20" r:id="rId173" xr:uid="{C7EF7D24-1B67-47CC-8F6D-1ACB6969B3BC}"/>
    <hyperlink ref="M11" r:id="rId174" xr:uid="{33458B21-872F-4BFF-B343-654FBF71C485}"/>
    <hyperlink ref="M7" r:id="rId175" xr:uid="{4211546F-83DF-41AD-B5F7-A842B24397AE}"/>
    <hyperlink ref="G36" r:id="rId176" xr:uid="{B53242C8-BF71-447B-A425-2E1E4BF61FDC}"/>
    <hyperlink ref="G16" r:id="rId177" xr:uid="{40BFEE4E-AA0B-45FB-8AB6-BBB66EC00D3F}"/>
    <hyperlink ref="G49" r:id="rId178" xr:uid="{0B48A73B-FFF4-4335-9215-502BBB66B366}"/>
    <hyperlink ref="G50" r:id="rId179" xr:uid="{5F140520-1BA2-4EC6-838F-FB96505ECA9B}"/>
    <hyperlink ref="G51" r:id="rId180" xr:uid="{BABBE943-203B-40BD-8400-78A0134B0D6F}"/>
    <hyperlink ref="G59" r:id="rId181" xr:uid="{B7D0A78A-6EFB-4FFE-B050-58E9A6936425}"/>
    <hyperlink ref="G60" r:id="rId182" xr:uid="{7B145E8A-B321-4C84-A5E3-F9DD93A65A88}"/>
    <hyperlink ref="G66" r:id="rId183" xr:uid="{4778A5EA-FAD9-447D-9973-C5170DB8E1C4}"/>
    <hyperlink ref="G64" r:id="rId184" display="https://www.ame.org/files/target/articles04-20-2-5S_Systems.pdf" xr:uid="{D3E5F32E-D576-401C-8979-B853D6CFB5E6}"/>
    <hyperlink ref="G65" r:id="rId185" xr:uid="{55B4AB3B-0D9B-4106-AEEA-34C5F827571F}"/>
    <hyperlink ref="G45" r:id="rId186" xr:uid="{0277A0FF-6C48-496D-94BD-C5E327422CD8}"/>
    <hyperlink ref="G46" r:id="rId187" xr:uid="{C36567CF-75AA-406C-9173-5D20D67C485C}"/>
    <hyperlink ref="G41" r:id="rId188" xr:uid="{603423F6-414B-41E5-869A-767D864ED35A}"/>
    <hyperlink ref="F32" r:id="rId189" xr:uid="{6AD3F6C0-0EA9-4577-B1EF-4D167B88D225}"/>
    <hyperlink ref="F33" r:id="rId190" xr:uid="{30DA241F-A58E-4E22-B6EF-ECFE4F1248CC}"/>
    <hyperlink ref="F34" r:id="rId191" xr:uid="{F4F1E8D5-D676-4513-9E15-2B4B53E77FB4}"/>
    <hyperlink ref="F35" r:id="rId192" xr:uid="{AC9368E4-137B-4642-B5CF-FA63ED8E25F7}"/>
    <hyperlink ref="G79" r:id="rId193" xr:uid="{36CB5070-9A02-419F-86B8-E8069FB5A1CA}"/>
    <hyperlink ref="G80" r:id="rId194" xr:uid="{730DEB0D-CDBE-463A-8249-3AB366BC4065}"/>
    <hyperlink ref="G81" r:id="rId195" xr:uid="{E6EEA535-F741-4131-8FF5-25F8BEA2C565}"/>
  </hyperlinks>
  <pageMargins left="0.2" right="0.2" top="0.25" bottom="0.25" header="0.3" footer="0.3"/>
  <pageSetup paperSize="3" scale="45" orientation="landscape" r:id="rId196"/>
  <drawing r:id="rId19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6616E-9260-4BA4-9945-A2E454C99E06}">
  <sheetPr codeName="Sheet33">
    <pageSetUpPr fitToPage="1"/>
  </sheetPr>
  <dimension ref="A1:A76"/>
  <sheetViews>
    <sheetView workbookViewId="0">
      <selection activeCell="A5" sqref="A5"/>
    </sheetView>
  </sheetViews>
  <sheetFormatPr baseColWidth="10" defaultColWidth="12.1640625" defaultRowHeight="16"/>
  <cols>
    <col min="1" max="1" width="87" style="20" customWidth="1"/>
    <col min="2" max="16384" width="12.1640625" style="20"/>
  </cols>
  <sheetData>
    <row r="1" spans="1:1" ht="19">
      <c r="A1" s="252" t="s">
        <v>524</v>
      </c>
    </row>
    <row r="2" spans="1:1">
      <c r="A2" s="138"/>
    </row>
    <row r="3" spans="1:1" ht="19">
      <c r="A3" s="253" t="s">
        <v>525</v>
      </c>
    </row>
    <row r="4" spans="1:1">
      <c r="A4" s="138"/>
    </row>
    <row r="5" spans="1:1" ht="136">
      <c r="A5" s="254" t="s">
        <v>526</v>
      </c>
    </row>
    <row r="6" spans="1:1">
      <c r="A6" s="138"/>
    </row>
    <row r="7" spans="1:1" ht="19">
      <c r="A7" s="253" t="s">
        <v>527</v>
      </c>
    </row>
    <row r="8" spans="1:1">
      <c r="A8" s="138"/>
    </row>
    <row r="9" spans="1:1" ht="146" customHeight="1">
      <c r="A9" s="254" t="s">
        <v>528</v>
      </c>
    </row>
    <row r="10" spans="1:1">
      <c r="A10" s="138"/>
    </row>
    <row r="11" spans="1:1" ht="68">
      <c r="A11" s="254" t="s">
        <v>529</v>
      </c>
    </row>
    <row r="12" spans="1:1">
      <c r="A12" s="138"/>
    </row>
    <row r="13" spans="1:1" ht="19">
      <c r="A13" s="253" t="s">
        <v>530</v>
      </c>
    </row>
    <row r="14" spans="1:1">
      <c r="A14" s="138"/>
    </row>
    <row r="15" spans="1:1" ht="34">
      <c r="A15" s="254" t="s">
        <v>531</v>
      </c>
    </row>
    <row r="16" spans="1:1">
      <c r="A16" s="138"/>
    </row>
    <row r="17" spans="1:1" ht="34">
      <c r="A17" s="254" t="s">
        <v>532</v>
      </c>
    </row>
    <row r="18" spans="1:1" ht="17">
      <c r="A18" s="254" t="s">
        <v>533</v>
      </c>
    </row>
    <row r="19" spans="1:1" ht="17">
      <c r="A19" s="254" t="s">
        <v>534</v>
      </c>
    </row>
    <row r="20" spans="1:1" ht="17">
      <c r="A20" s="254" t="s">
        <v>535</v>
      </c>
    </row>
    <row r="21" spans="1:1" ht="51">
      <c r="A21" s="254" t="s">
        <v>536</v>
      </c>
    </row>
    <row r="22" spans="1:1">
      <c r="A22" s="138"/>
    </row>
    <row r="23" spans="1:1" ht="19">
      <c r="A23" s="253" t="s">
        <v>537</v>
      </c>
    </row>
    <row r="24" spans="1:1">
      <c r="A24" s="138"/>
    </row>
    <row r="25" spans="1:1" ht="68">
      <c r="A25" s="254" t="s">
        <v>538</v>
      </c>
    </row>
    <row r="26" spans="1:1">
      <c r="A26" s="138"/>
    </row>
    <row r="27" spans="1:1" ht="68">
      <c r="A27" s="254" t="s">
        <v>539</v>
      </c>
    </row>
    <row r="28" spans="1:1">
      <c r="A28" s="138"/>
    </row>
    <row r="29" spans="1:1" ht="19">
      <c r="A29" s="253" t="s">
        <v>540</v>
      </c>
    </row>
    <row r="30" spans="1:1">
      <c r="A30" s="138"/>
    </row>
    <row r="31" spans="1:1" ht="85">
      <c r="A31" s="254" t="s">
        <v>541</v>
      </c>
    </row>
    <row r="32" spans="1:1">
      <c r="A32" s="138"/>
    </row>
    <row r="33" spans="1:1" ht="19">
      <c r="A33" s="253" t="s">
        <v>542</v>
      </c>
    </row>
    <row r="34" spans="1:1">
      <c r="A34" s="138"/>
    </row>
    <row r="35" spans="1:1" ht="17">
      <c r="A35" s="254" t="s">
        <v>543</v>
      </c>
    </row>
    <row r="36" spans="1:1">
      <c r="A36" s="255"/>
    </row>
    <row r="37" spans="1:1" ht="17">
      <c r="A37" s="256" t="s">
        <v>544</v>
      </c>
    </row>
    <row r="38" spans="1:1" ht="51">
      <c r="A38" s="256" t="s">
        <v>545</v>
      </c>
    </row>
    <row r="39" spans="1:1" ht="83.75" customHeight="1">
      <c r="A39" s="256" t="s">
        <v>546</v>
      </c>
    </row>
    <row r="40" spans="1:1" ht="68">
      <c r="A40" s="256" t="s">
        <v>547</v>
      </c>
    </row>
    <row r="41" spans="1:1" ht="51">
      <c r="A41" s="256" t="s">
        <v>548</v>
      </c>
    </row>
    <row r="42" spans="1:1" ht="34">
      <c r="A42" s="256" t="s">
        <v>549</v>
      </c>
    </row>
    <row r="43" spans="1:1">
      <c r="A43" s="255"/>
    </row>
    <row r="44" spans="1:1" ht="68">
      <c r="A44" s="257" t="s">
        <v>550</v>
      </c>
    </row>
    <row r="45" spans="1:1">
      <c r="A45" s="138"/>
    </row>
    <row r="46" spans="1:1" ht="51">
      <c r="A46" s="254" t="s">
        <v>551</v>
      </c>
    </row>
    <row r="47" spans="1:1">
      <c r="A47" s="138"/>
    </row>
    <row r="48" spans="1:1" ht="95" customHeight="1">
      <c r="A48" s="254" t="s">
        <v>552</v>
      </c>
    </row>
    <row r="49" spans="1:1">
      <c r="A49" s="138"/>
    </row>
    <row r="50" spans="1:1" ht="19">
      <c r="A50" s="253" t="s">
        <v>553</v>
      </c>
    </row>
    <row r="51" spans="1:1">
      <c r="A51" s="138"/>
    </row>
    <row r="52" spans="1:1" ht="153">
      <c r="A52" s="254" t="s">
        <v>554</v>
      </c>
    </row>
    <row r="53" spans="1:1">
      <c r="A53" s="138"/>
    </row>
    <row r="54" spans="1:1" ht="19">
      <c r="A54" s="253" t="s">
        <v>555</v>
      </c>
    </row>
    <row r="55" spans="1:1">
      <c r="A55" s="138"/>
    </row>
    <row r="56" spans="1:1" ht="102">
      <c r="A56" s="254" t="s">
        <v>556</v>
      </c>
    </row>
    <row r="57" spans="1:1">
      <c r="A57" s="138"/>
    </row>
    <row r="58" spans="1:1" ht="19">
      <c r="A58" s="253" t="s">
        <v>557</v>
      </c>
    </row>
    <row r="59" spans="1:1">
      <c r="A59" s="138"/>
    </row>
    <row r="60" spans="1:1" ht="83.75" customHeight="1">
      <c r="A60" s="254" t="s">
        <v>558</v>
      </c>
    </row>
    <row r="61" spans="1:1">
      <c r="A61" s="138"/>
    </row>
    <row r="62" spans="1:1" ht="34">
      <c r="A62" s="254" t="s">
        <v>559</v>
      </c>
    </row>
    <row r="63" spans="1:1">
      <c r="A63" s="138"/>
    </row>
    <row r="64" spans="1:1" ht="19">
      <c r="A64" s="253" t="s">
        <v>560</v>
      </c>
    </row>
    <row r="65" spans="1:1">
      <c r="A65" s="138"/>
    </row>
    <row r="66" spans="1:1" ht="83.75" customHeight="1">
      <c r="A66" s="254" t="s">
        <v>561</v>
      </c>
    </row>
    <row r="67" spans="1:1">
      <c r="A67" s="138"/>
    </row>
    <row r="68" spans="1:1" ht="19">
      <c r="A68" s="253" t="s">
        <v>562</v>
      </c>
    </row>
    <row r="69" spans="1:1">
      <c r="A69" s="138"/>
    </row>
    <row r="70" spans="1:1" ht="93.5" customHeight="1">
      <c r="A70" s="254" t="s">
        <v>563</v>
      </c>
    </row>
    <row r="71" spans="1:1">
      <c r="A71" s="138"/>
    </row>
    <row r="72" spans="1:1" ht="19">
      <c r="A72" s="253" t="s">
        <v>564</v>
      </c>
    </row>
    <row r="73" spans="1:1">
      <c r="A73" s="138"/>
    </row>
    <row r="74" spans="1:1" ht="68" customHeight="1">
      <c r="A74" s="254" t="s">
        <v>565</v>
      </c>
    </row>
    <row r="75" spans="1:1" ht="22.25" customHeight="1">
      <c r="A75" s="254"/>
    </row>
    <row r="76" spans="1:1" ht="22.25" customHeight="1">
      <c r="A76" s="258">
        <v>45076</v>
      </c>
    </row>
  </sheetData>
  <sheetProtection algorithmName="SHA-512" hashValue="Xhs14S/O3EL22XCW1R5oz79y9nLzZFl8F4L9VqBQABr1h9n4MW/cvazq2hQelm6RfVnNIR+JLoqw0CLTFO6J3g==" saltValue="Rvi6xQHOde/gYQoE/BKIRg==" spinCount="100000" sheet="1" objects="1" scenarios="1"/>
  <customSheetViews>
    <customSheetView guid="{15F8A144-BC19-4B70-B468-75C2D0F16780}" fitToPage="1">
      <pageMargins left="0.75" right="0.75" top="1" bottom="1" header="0.5" footer="0.5"/>
      <pageSetup scale="68" fitToHeight="3" orientation="portrait" r:id="rId1"/>
    </customSheetView>
  </customSheetViews>
  <pageMargins left="0.75" right="0.75" top="1" bottom="1" header="0.5" footer="0.5"/>
  <pageSetup scale="72" fitToHeight="3"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01CD8-0639-47B8-A858-0C4A7EB5C147}">
  <sheetPr codeName="Sheet55">
    <tabColor rgb="FFFFFF00"/>
    <pageSetUpPr fitToPage="1"/>
  </sheetPr>
  <dimension ref="A1:AG15"/>
  <sheetViews>
    <sheetView topLeftCell="A8" zoomScale="83" zoomScaleNormal="85" workbookViewId="0">
      <selection activeCell="G11" sqref="G11:X11"/>
    </sheetView>
  </sheetViews>
  <sheetFormatPr baseColWidth="10" defaultColWidth="8.6640625" defaultRowHeight="13"/>
  <cols>
    <col min="1" max="1" width="2.33203125" style="273" customWidth="1"/>
    <col min="2" max="3" width="5.6640625" style="273" customWidth="1"/>
    <col min="4" max="4" width="7.6640625" style="273" customWidth="1"/>
    <col min="5" max="6" width="5.6640625" style="273" customWidth="1"/>
    <col min="7" max="7" width="13.5" style="273" customWidth="1"/>
    <col min="8" max="9" width="5.6640625" style="273" customWidth="1"/>
    <col min="10" max="10" width="6.6640625" style="273" customWidth="1"/>
    <col min="11" max="16" width="5.6640625" style="273" customWidth="1"/>
    <col min="17" max="17" width="3.6640625" style="273" customWidth="1"/>
    <col min="18" max="24" width="5.6640625" style="273" customWidth="1"/>
    <col min="25" max="25" width="2.1640625" style="273" customWidth="1"/>
    <col min="26" max="16384" width="8.6640625" style="273"/>
  </cols>
  <sheetData>
    <row r="1" spans="1:33" ht="14" thickBot="1">
      <c r="A1" s="270"/>
      <c r="B1" s="271"/>
      <c r="C1" s="271"/>
      <c r="D1" s="271"/>
      <c r="E1" s="271"/>
      <c r="F1" s="271"/>
      <c r="G1" s="271"/>
      <c r="H1" s="271"/>
      <c r="I1" s="271"/>
      <c r="J1" s="271"/>
      <c r="K1" s="271"/>
      <c r="L1" s="271"/>
      <c r="M1" s="271"/>
      <c r="N1" s="271"/>
      <c r="O1" s="271"/>
      <c r="P1" s="271"/>
      <c r="Q1" s="271"/>
      <c r="R1" s="271"/>
      <c r="S1" s="271"/>
      <c r="T1" s="271"/>
      <c r="U1" s="271"/>
      <c r="V1" s="271"/>
      <c r="W1" s="271"/>
      <c r="X1" s="271"/>
      <c r="Y1" s="272"/>
    </row>
    <row r="2" spans="1:33" ht="28.5" customHeight="1" thickBot="1">
      <c r="A2" s="274"/>
      <c r="B2" s="848" t="s">
        <v>589</v>
      </c>
      <c r="C2" s="849"/>
      <c r="D2" s="849"/>
      <c r="E2" s="849"/>
      <c r="F2" s="849"/>
      <c r="G2" s="849"/>
      <c r="H2" s="849"/>
      <c r="I2" s="849"/>
      <c r="J2" s="849"/>
      <c r="K2" s="849"/>
      <c r="L2" s="849"/>
      <c r="M2" s="849"/>
      <c r="N2" s="849"/>
      <c r="O2" s="849"/>
      <c r="P2" s="849"/>
      <c r="Q2" s="849"/>
      <c r="R2" s="849"/>
      <c r="S2" s="849"/>
      <c r="T2" s="849"/>
      <c r="U2" s="849"/>
      <c r="V2" s="849"/>
      <c r="W2" s="849"/>
      <c r="X2" s="850"/>
      <c r="Y2" s="275"/>
    </row>
    <row r="3" spans="1:33" s="278" customFormat="1" ht="39" customHeight="1" thickBot="1">
      <c r="A3" s="276"/>
      <c r="B3" s="851" t="s">
        <v>574</v>
      </c>
      <c r="C3" s="852"/>
      <c r="D3" s="852"/>
      <c r="E3" s="852"/>
      <c r="F3" s="853" t="s">
        <v>575</v>
      </c>
      <c r="G3" s="854"/>
      <c r="H3" s="854"/>
      <c r="I3" s="854"/>
      <c r="J3" s="854"/>
      <c r="K3" s="854"/>
      <c r="L3" s="854"/>
      <c r="M3" s="854"/>
      <c r="N3" s="854"/>
      <c r="O3" s="854"/>
      <c r="P3" s="854"/>
      <c r="Q3" s="855"/>
      <c r="R3" s="856" t="s">
        <v>576</v>
      </c>
      <c r="S3" s="857"/>
      <c r="T3" s="857"/>
      <c r="U3" s="857"/>
      <c r="V3" s="857"/>
      <c r="W3" s="857"/>
      <c r="X3" s="858"/>
      <c r="Y3" s="277"/>
    </row>
    <row r="4" spans="1:33" s="278" customFormat="1" ht="34.5" customHeight="1" thickBot="1">
      <c r="A4" s="276"/>
      <c r="B4" s="851" t="s">
        <v>577</v>
      </c>
      <c r="C4" s="852"/>
      <c r="D4" s="852"/>
      <c r="E4" s="852"/>
      <c r="F4" s="859" t="s">
        <v>578</v>
      </c>
      <c r="G4" s="860"/>
      <c r="H4" s="860"/>
      <c r="I4" s="860"/>
      <c r="J4" s="860"/>
      <c r="K4" s="860"/>
      <c r="L4" s="860"/>
      <c r="M4" s="860"/>
      <c r="N4" s="860"/>
      <c r="O4" s="860"/>
      <c r="P4" s="860"/>
      <c r="Q4" s="861"/>
      <c r="R4" s="862" t="s">
        <v>579</v>
      </c>
      <c r="S4" s="863"/>
      <c r="T4" s="863"/>
      <c r="U4" s="863"/>
      <c r="V4" s="863"/>
      <c r="W4" s="863"/>
      <c r="X4" s="864"/>
      <c r="Y4" s="277"/>
    </row>
    <row r="5" spans="1:33" s="278" customFormat="1" ht="32.25" customHeight="1" thickBot="1">
      <c r="A5" s="276"/>
      <c r="B5" s="851" t="s">
        <v>580</v>
      </c>
      <c r="C5" s="852"/>
      <c r="D5" s="852"/>
      <c r="E5" s="852"/>
      <c r="F5" s="869" t="s">
        <v>645</v>
      </c>
      <c r="G5" s="870"/>
      <c r="H5" s="870"/>
      <c r="I5" s="870"/>
      <c r="J5" s="870"/>
      <c r="K5" s="870"/>
      <c r="L5" s="870"/>
      <c r="M5" s="870"/>
      <c r="N5" s="870"/>
      <c r="O5" s="870"/>
      <c r="P5" s="870"/>
      <c r="Q5" s="871"/>
      <c r="R5" s="865"/>
      <c r="S5" s="866"/>
      <c r="T5" s="866"/>
      <c r="U5" s="866"/>
      <c r="V5" s="866"/>
      <c r="W5" s="866"/>
      <c r="X5" s="867"/>
      <c r="Y5" s="277"/>
    </row>
    <row r="6" spans="1:33" s="278" customFormat="1" ht="30" customHeight="1" thickBot="1">
      <c r="A6" s="276"/>
      <c r="B6" s="872"/>
      <c r="C6" s="873"/>
      <c r="D6" s="873"/>
      <c r="E6" s="873"/>
      <c r="F6" s="874"/>
      <c r="G6" s="875"/>
      <c r="H6" s="875"/>
      <c r="I6" s="875"/>
      <c r="J6" s="875"/>
      <c r="K6" s="875"/>
      <c r="L6" s="875"/>
      <c r="M6" s="875"/>
      <c r="N6" s="875"/>
      <c r="O6" s="875"/>
      <c r="P6" s="875"/>
      <c r="Q6" s="876"/>
      <c r="R6" s="868"/>
      <c r="S6" s="831"/>
      <c r="T6" s="831"/>
      <c r="U6" s="831"/>
      <c r="V6" s="831"/>
      <c r="W6" s="831"/>
      <c r="X6" s="832"/>
      <c r="Y6" s="277"/>
    </row>
    <row r="7" spans="1:33" s="278" customFormat="1" ht="20" customHeight="1" thickBot="1">
      <c r="A7" s="276"/>
      <c r="B7" s="833" t="s">
        <v>581</v>
      </c>
      <c r="C7" s="834"/>
      <c r="D7" s="834"/>
      <c r="E7" s="834"/>
      <c r="F7" s="834"/>
      <c r="G7" s="834"/>
      <c r="H7" s="834"/>
      <c r="I7" s="834"/>
      <c r="J7" s="834"/>
      <c r="K7" s="834"/>
      <c r="L7" s="834"/>
      <c r="M7" s="834"/>
      <c r="N7" s="834"/>
      <c r="O7" s="834"/>
      <c r="P7" s="834"/>
      <c r="Q7" s="834"/>
      <c r="R7" s="835"/>
      <c r="S7" s="835"/>
      <c r="T7" s="835"/>
      <c r="U7" s="835"/>
      <c r="V7" s="835"/>
      <c r="W7" s="835"/>
      <c r="X7" s="279"/>
      <c r="Y7" s="277"/>
    </row>
    <row r="8" spans="1:33" s="278" customFormat="1" ht="161.25" customHeight="1" thickBot="1">
      <c r="A8" s="276"/>
      <c r="B8" s="280" t="s">
        <v>582</v>
      </c>
      <c r="C8" s="281"/>
      <c r="D8" s="281"/>
      <c r="E8" s="281"/>
      <c r="F8" s="281"/>
      <c r="G8" s="843" t="s">
        <v>2011</v>
      </c>
      <c r="H8" s="844"/>
      <c r="I8" s="844"/>
      <c r="J8" s="844"/>
      <c r="K8" s="844"/>
      <c r="L8" s="844"/>
      <c r="M8" s="844"/>
      <c r="N8" s="844"/>
      <c r="O8" s="844"/>
      <c r="P8" s="844"/>
      <c r="Q8" s="844"/>
      <c r="R8" s="844"/>
      <c r="S8" s="844"/>
      <c r="T8" s="844"/>
      <c r="U8" s="844"/>
      <c r="V8" s="844"/>
      <c r="W8" s="844"/>
      <c r="X8" s="845"/>
      <c r="Y8" s="277"/>
    </row>
    <row r="9" spans="1:33" s="278" customFormat="1" ht="165.75" customHeight="1" thickBot="1">
      <c r="A9" s="276"/>
      <c r="B9" s="846" t="s">
        <v>583</v>
      </c>
      <c r="C9" s="847"/>
      <c r="D9" s="847"/>
      <c r="E9" s="847"/>
      <c r="F9" s="847"/>
      <c r="G9" s="877" t="s">
        <v>2012</v>
      </c>
      <c r="H9" s="878"/>
      <c r="I9" s="878"/>
      <c r="J9" s="878"/>
      <c r="K9" s="878"/>
      <c r="L9" s="878"/>
      <c r="M9" s="878"/>
      <c r="N9" s="878"/>
      <c r="O9" s="878"/>
      <c r="P9" s="878"/>
      <c r="Q9" s="878"/>
      <c r="R9" s="878"/>
      <c r="S9" s="878"/>
      <c r="T9" s="878"/>
      <c r="U9" s="878"/>
      <c r="V9" s="878"/>
      <c r="W9" s="878"/>
      <c r="X9" s="879"/>
      <c r="Y9" s="277"/>
    </row>
    <row r="10" spans="1:33" s="278" customFormat="1" ht="173.25" customHeight="1" thickBot="1">
      <c r="A10" s="276"/>
      <c r="B10" s="817" t="s">
        <v>584</v>
      </c>
      <c r="C10" s="818"/>
      <c r="D10" s="818"/>
      <c r="E10" s="818"/>
      <c r="F10" s="819"/>
      <c r="G10" s="820" t="s">
        <v>2013</v>
      </c>
      <c r="H10" s="821"/>
      <c r="I10" s="821"/>
      <c r="J10" s="821"/>
      <c r="K10" s="821"/>
      <c r="L10" s="821"/>
      <c r="M10" s="821"/>
      <c r="N10" s="821"/>
      <c r="O10" s="821"/>
      <c r="P10" s="821"/>
      <c r="Q10" s="821"/>
      <c r="R10" s="821"/>
      <c r="S10" s="821"/>
      <c r="T10" s="821"/>
      <c r="U10" s="821"/>
      <c r="V10" s="821"/>
      <c r="W10" s="821"/>
      <c r="X10" s="822"/>
      <c r="Y10" s="277"/>
    </row>
    <row r="11" spans="1:33" s="278" customFormat="1" ht="39.75" customHeight="1" thickBot="1">
      <c r="A11" s="276"/>
      <c r="B11" s="828" t="s">
        <v>585</v>
      </c>
      <c r="C11" s="829"/>
      <c r="D11" s="829"/>
      <c r="E11" s="829"/>
      <c r="F11" s="829"/>
      <c r="G11" s="830" t="s">
        <v>2014</v>
      </c>
      <c r="H11" s="831"/>
      <c r="I11" s="831"/>
      <c r="J11" s="831"/>
      <c r="K11" s="831"/>
      <c r="L11" s="831"/>
      <c r="M11" s="831"/>
      <c r="N11" s="831"/>
      <c r="O11" s="831"/>
      <c r="P11" s="831"/>
      <c r="Q11" s="831"/>
      <c r="R11" s="831"/>
      <c r="S11" s="831"/>
      <c r="T11" s="831"/>
      <c r="U11" s="831"/>
      <c r="V11" s="831"/>
      <c r="W11" s="831"/>
      <c r="X11" s="832"/>
      <c r="Y11" s="277"/>
    </row>
    <row r="12" spans="1:33" s="278" customFormat="1" ht="20" customHeight="1">
      <c r="A12" s="276"/>
      <c r="B12" s="833"/>
      <c r="C12" s="834"/>
      <c r="D12" s="834"/>
      <c r="E12" s="834"/>
      <c r="F12" s="834"/>
      <c r="G12" s="834"/>
      <c r="H12" s="834"/>
      <c r="I12" s="834"/>
      <c r="J12" s="834"/>
      <c r="K12" s="834"/>
      <c r="L12" s="834"/>
      <c r="M12" s="834"/>
      <c r="N12" s="834"/>
      <c r="O12" s="834"/>
      <c r="P12" s="835"/>
      <c r="Q12" s="835"/>
      <c r="R12" s="835"/>
      <c r="S12" s="835"/>
      <c r="T12" s="835"/>
      <c r="U12" s="835"/>
      <c r="V12" s="835"/>
      <c r="W12" s="835"/>
      <c r="X12" s="279"/>
      <c r="Y12" s="277"/>
    </row>
    <row r="13" spans="1:33" s="278" customFormat="1" ht="15" customHeight="1">
      <c r="A13" s="276"/>
      <c r="B13" s="823" t="s">
        <v>586</v>
      </c>
      <c r="C13" s="824"/>
      <c r="D13" s="824"/>
      <c r="E13" s="825" t="s">
        <v>587</v>
      </c>
      <c r="F13" s="826"/>
      <c r="G13" s="826"/>
      <c r="H13" s="826"/>
      <c r="I13" s="826"/>
      <c r="J13" s="826"/>
      <c r="K13" s="282"/>
      <c r="L13" s="282"/>
      <c r="M13" s="273"/>
      <c r="N13" s="273"/>
      <c r="O13" s="273"/>
      <c r="P13" s="836"/>
      <c r="Q13" s="836"/>
      <c r="R13" s="836"/>
      <c r="S13" s="836"/>
      <c r="T13" s="836"/>
      <c r="U13" s="836"/>
      <c r="V13" s="836"/>
      <c r="W13" s="836"/>
      <c r="X13" s="837"/>
      <c r="Y13" s="277"/>
      <c r="Z13" s="827"/>
      <c r="AA13" s="827"/>
      <c r="AB13" s="827"/>
      <c r="AC13" s="827"/>
      <c r="AD13" s="827"/>
      <c r="AE13" s="827"/>
      <c r="AF13" s="827"/>
      <c r="AG13" s="827"/>
    </row>
    <row r="14" spans="1:33" s="278" customFormat="1" ht="15" customHeight="1" thickBot="1">
      <c r="A14" s="276"/>
      <c r="B14" s="840"/>
      <c r="C14" s="841"/>
      <c r="D14" s="841"/>
      <c r="E14" s="842"/>
      <c r="F14" s="842"/>
      <c r="G14" s="842"/>
      <c r="H14" s="842"/>
      <c r="I14" s="842"/>
      <c r="J14" s="842"/>
      <c r="K14" s="283"/>
      <c r="L14" s="283"/>
      <c r="M14" s="284"/>
      <c r="N14" s="284"/>
      <c r="O14" s="284"/>
      <c r="P14" s="838"/>
      <c r="Q14" s="838"/>
      <c r="R14" s="838"/>
      <c r="S14" s="838"/>
      <c r="T14" s="838"/>
      <c r="U14" s="838"/>
      <c r="V14" s="838"/>
      <c r="W14" s="838"/>
      <c r="X14" s="839"/>
      <c r="Y14" s="277"/>
    </row>
    <row r="15" spans="1:33" ht="14" thickBot="1">
      <c r="A15" s="285"/>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7"/>
    </row>
  </sheetData>
  <sheetProtection algorithmName="SHA-512" hashValue="qm/nRqKlQylwlYSxnuOST8nwupV0mCK5abF/ra7gnf3qd2bMEpfiziOt1NpOPKMle6t0ghzTLlgpa16+qNVJRA==" saltValue="r9T39n/yTRuW2s48Q4DUsw==" spinCount="100000" sheet="1"/>
  <customSheetViews>
    <customSheetView guid="{15F8A144-BC19-4B70-B468-75C2D0F16780}" scale="89" fitToPage="1" printArea="1">
      <selection activeCell="AA8" sqref="AA8"/>
      <pageMargins left="0.25" right="0.25" top="0.25" bottom="0.25" header="0.5" footer="0.5"/>
      <printOptions horizontalCentered="1" gridLines="1"/>
      <pageSetup scale="78" orientation="landscape" r:id="rId1"/>
      <headerFooter alignWithMargins="0"/>
    </customSheetView>
  </customSheetViews>
  <mergeCells count="26">
    <mergeCell ref="B7:W7"/>
    <mergeCell ref="G8:X8"/>
    <mergeCell ref="B9:F9"/>
    <mergeCell ref="B2:X2"/>
    <mergeCell ref="B3:E3"/>
    <mergeCell ref="F3:Q3"/>
    <mergeCell ref="R3:X3"/>
    <mergeCell ref="B4:E4"/>
    <mergeCell ref="F4:Q4"/>
    <mergeCell ref="R4:X6"/>
    <mergeCell ref="B5:E5"/>
    <mergeCell ref="F5:Q5"/>
    <mergeCell ref="B6:E6"/>
    <mergeCell ref="F6:Q6"/>
    <mergeCell ref="G9:X9"/>
    <mergeCell ref="B10:F10"/>
    <mergeCell ref="G10:X10"/>
    <mergeCell ref="B13:D13"/>
    <mergeCell ref="E13:J13"/>
    <mergeCell ref="Z13:AG13"/>
    <mergeCell ref="B11:F11"/>
    <mergeCell ref="G11:X11"/>
    <mergeCell ref="B12:W12"/>
    <mergeCell ref="P13:X14"/>
    <mergeCell ref="B14:D14"/>
    <mergeCell ref="E14:J14"/>
  </mergeCells>
  <conditionalFormatting sqref="B2:B6 R3:R4 F5 B7:X7 B12:X12 Z13:AG13 K13:O14 B14">
    <cfRule type="expression" dxfId="22" priority="7" stopIfTrue="1">
      <formula>SEARCH("&lt;",B2,1)</formula>
    </cfRule>
  </conditionalFormatting>
  <conditionalFormatting sqref="B8:B11">
    <cfRule type="expression" dxfId="21" priority="4" stopIfTrue="1">
      <formula>SEARCH("&lt;",B8,1)</formula>
    </cfRule>
  </conditionalFormatting>
  <conditionalFormatting sqref="E13:E14">
    <cfRule type="expression" dxfId="20" priority="1" stopIfTrue="1">
      <formula>SEARCH("&lt;",E13,1)</formula>
    </cfRule>
  </conditionalFormatting>
  <printOptions horizontalCentered="1" gridLines="1"/>
  <pageMargins left="0.25" right="0.25" top="0.25" bottom="0.25" header="0.5" footer="0.5"/>
  <pageSetup scale="72" orientation="landscape"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2AE5B-D1A4-4075-A9B4-76E88BC21495}">
  <sheetPr codeName="Sheet6">
    <tabColor rgb="FFFFFF00"/>
    <pageSetUpPr fitToPage="1"/>
  </sheetPr>
  <dimension ref="A1:AW375"/>
  <sheetViews>
    <sheetView zoomScale="85" zoomScaleNormal="85" workbookViewId="0">
      <selection activeCell="B1" sqref="B1:D1"/>
    </sheetView>
  </sheetViews>
  <sheetFormatPr baseColWidth="10" defaultColWidth="8.83203125" defaultRowHeight="15"/>
  <cols>
    <col min="1" max="1" width="8.83203125" style="1" customWidth="1"/>
    <col min="2" max="2" width="3.5" style="338" customWidth="1"/>
    <col min="3" max="3" width="3.5" customWidth="1"/>
    <col min="4" max="4" width="115.83203125" customWidth="1"/>
    <col min="5" max="49" width="9.1640625" style="1"/>
  </cols>
  <sheetData>
    <row r="1" spans="2:4" s="1" customFormat="1" ht="37.5" customHeight="1" thickBot="1">
      <c r="B1" s="571" t="s">
        <v>1283</v>
      </c>
      <c r="C1" s="572"/>
      <c r="D1" s="573"/>
    </row>
    <row r="2" spans="2:4" ht="17" thickBot="1">
      <c r="B2" s="340" t="s">
        <v>377</v>
      </c>
      <c r="C2" s="341"/>
      <c r="D2" s="341"/>
    </row>
    <row r="3" spans="2:4" ht="17" thickBot="1">
      <c r="B3" s="342">
        <v>1</v>
      </c>
      <c r="C3" s="343" t="s">
        <v>19</v>
      </c>
      <c r="D3" s="343"/>
    </row>
    <row r="4" spans="2:4" ht="17" thickBot="1">
      <c r="B4" s="344"/>
      <c r="C4" s="345"/>
      <c r="D4" s="346" t="s">
        <v>1317</v>
      </c>
    </row>
    <row r="5" spans="2:4" ht="17" thickBot="1">
      <c r="B5" s="344"/>
      <c r="C5" s="345"/>
      <c r="D5" s="346" t="s">
        <v>1318</v>
      </c>
    </row>
    <row r="6" spans="2:4" ht="17" thickBot="1">
      <c r="B6" s="344"/>
      <c r="C6" s="345"/>
      <c r="D6" s="346" t="s">
        <v>1319</v>
      </c>
    </row>
    <row r="7" spans="2:4" ht="17" thickBot="1">
      <c r="B7" s="344"/>
      <c r="C7" s="347"/>
      <c r="D7" s="346" t="s">
        <v>1320</v>
      </c>
    </row>
    <row r="8" spans="2:4" ht="17" thickBot="1">
      <c r="B8" s="344"/>
      <c r="C8" s="348"/>
      <c r="D8" s="346" t="s">
        <v>1321</v>
      </c>
    </row>
    <row r="9" spans="2:4" ht="17" thickBot="1">
      <c r="B9" s="344"/>
      <c r="C9" s="348"/>
      <c r="D9" s="349" t="s">
        <v>1322</v>
      </c>
    </row>
    <row r="10" spans="2:4" ht="17" thickBot="1">
      <c r="B10" s="350">
        <v>2</v>
      </c>
      <c r="C10" s="569" t="s">
        <v>20</v>
      </c>
      <c r="D10" s="570"/>
    </row>
    <row r="11" spans="2:4" ht="17" thickBot="1">
      <c r="B11" s="344"/>
      <c r="C11" s="345"/>
      <c r="D11" s="346" t="s">
        <v>1323</v>
      </c>
    </row>
    <row r="12" spans="2:4" ht="17" thickBot="1">
      <c r="B12" s="344"/>
      <c r="C12" s="345"/>
      <c r="D12" s="346" t="s">
        <v>1324</v>
      </c>
    </row>
    <row r="13" spans="2:4" ht="17" thickBot="1">
      <c r="B13" s="344"/>
      <c r="C13" s="345"/>
      <c r="D13" s="346" t="s">
        <v>656</v>
      </c>
    </row>
    <row r="14" spans="2:4" ht="17" thickBot="1">
      <c r="B14" s="344"/>
      <c r="C14" s="347"/>
      <c r="D14" s="346" t="s">
        <v>603</v>
      </c>
    </row>
    <row r="15" spans="2:4" ht="17" thickBot="1">
      <c r="B15" s="344"/>
      <c r="C15" s="348"/>
      <c r="D15" s="346" t="s">
        <v>1325</v>
      </c>
    </row>
    <row r="16" spans="2:4" ht="17" thickBot="1">
      <c r="B16" s="344"/>
      <c r="C16" s="348"/>
      <c r="D16" s="346" t="s">
        <v>1326</v>
      </c>
    </row>
    <row r="17" spans="1:49" ht="17" thickBot="1">
      <c r="B17" s="344"/>
      <c r="C17" s="348"/>
      <c r="D17" s="349" t="s">
        <v>1327</v>
      </c>
    </row>
    <row r="18" spans="1:49" s="3" customFormat="1" ht="17" thickBot="1">
      <c r="A18" s="2"/>
      <c r="B18" s="350">
        <v>3</v>
      </c>
      <c r="C18" s="569" t="s">
        <v>12</v>
      </c>
      <c r="D18" s="570"/>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row>
    <row r="19" spans="1:49" ht="17" thickBot="1">
      <c r="B19" s="344"/>
      <c r="C19" s="345"/>
      <c r="D19" s="346" t="s">
        <v>1328</v>
      </c>
    </row>
    <row r="20" spans="1:49" ht="17" thickBot="1">
      <c r="B20" s="344"/>
      <c r="C20" s="345"/>
      <c r="D20" s="346" t="s">
        <v>1329</v>
      </c>
    </row>
    <row r="21" spans="1:49" ht="17" thickBot="1">
      <c r="B21" s="344"/>
      <c r="C21" s="345"/>
      <c r="D21" s="346" t="s">
        <v>1330</v>
      </c>
    </row>
    <row r="22" spans="1:49" ht="17" thickBot="1">
      <c r="B22" s="344"/>
      <c r="C22" s="347"/>
      <c r="D22" s="346" t="s">
        <v>1331</v>
      </c>
    </row>
    <row r="23" spans="1:49" ht="17" thickBot="1">
      <c r="B23" s="344"/>
      <c r="C23" s="348"/>
      <c r="D23" s="346" t="s">
        <v>1332</v>
      </c>
    </row>
    <row r="24" spans="1:49" ht="17" thickBot="1">
      <c r="B24" s="344"/>
      <c r="C24" s="348"/>
      <c r="D24" s="349" t="s">
        <v>1333</v>
      </c>
    </row>
    <row r="25" spans="1:49" ht="17" thickBot="1">
      <c r="B25" s="350">
        <v>4</v>
      </c>
      <c r="C25" s="569" t="s">
        <v>15</v>
      </c>
      <c r="D25" s="570"/>
    </row>
    <row r="26" spans="1:49" ht="17" thickBot="1">
      <c r="B26" s="344"/>
      <c r="C26" s="345"/>
      <c r="D26" s="346" t="s">
        <v>604</v>
      </c>
    </row>
    <row r="27" spans="1:49" ht="17" thickBot="1">
      <c r="B27" s="344"/>
      <c r="C27" s="345"/>
      <c r="D27" s="346" t="s">
        <v>605</v>
      </c>
    </row>
    <row r="28" spans="1:49" ht="17" thickBot="1">
      <c r="B28" s="344"/>
      <c r="C28" s="345"/>
      <c r="D28" s="346" t="s">
        <v>606</v>
      </c>
    </row>
    <row r="29" spans="1:49" ht="17" thickBot="1">
      <c r="B29" s="344"/>
      <c r="C29" s="347"/>
      <c r="D29" s="346" t="s">
        <v>607</v>
      </c>
    </row>
    <row r="30" spans="1:49" ht="17" thickBot="1">
      <c r="B30" s="344"/>
      <c r="C30" s="348"/>
      <c r="D30" s="346" t="s">
        <v>608</v>
      </c>
    </row>
    <row r="31" spans="1:49" ht="17" thickBot="1">
      <c r="B31" s="344"/>
      <c r="C31" s="348"/>
      <c r="D31" s="346" t="s">
        <v>609</v>
      </c>
    </row>
    <row r="32" spans="1:49" ht="17" thickBot="1">
      <c r="B32" s="574" t="s">
        <v>71</v>
      </c>
      <c r="C32" s="575"/>
      <c r="D32" s="576"/>
    </row>
    <row r="33" spans="2:4" ht="17" thickBot="1">
      <c r="B33" s="342">
        <v>5</v>
      </c>
      <c r="C33" s="569" t="s">
        <v>1293</v>
      </c>
      <c r="D33" s="570"/>
    </row>
    <row r="34" spans="2:4" ht="17" thickBot="1">
      <c r="B34" s="344"/>
      <c r="C34" s="345"/>
      <c r="D34" s="346" t="s">
        <v>1334</v>
      </c>
    </row>
    <row r="35" spans="2:4" ht="17" thickBot="1">
      <c r="B35" s="344"/>
      <c r="C35" s="345"/>
      <c r="D35" s="346" t="s">
        <v>1335</v>
      </c>
    </row>
    <row r="36" spans="2:4" ht="17" thickBot="1">
      <c r="B36" s="344"/>
      <c r="C36" s="345"/>
      <c r="D36" s="346" t="s">
        <v>1336</v>
      </c>
    </row>
    <row r="37" spans="2:4" ht="17" thickBot="1">
      <c r="B37" s="344"/>
      <c r="C37" s="347"/>
      <c r="D37" s="346" t="s">
        <v>1337</v>
      </c>
    </row>
    <row r="38" spans="2:4" ht="17" thickBot="1">
      <c r="B38" s="344"/>
      <c r="C38" s="348"/>
      <c r="D38" s="346" t="s">
        <v>1338</v>
      </c>
    </row>
    <row r="39" spans="2:4" ht="17" thickBot="1">
      <c r="B39" s="344"/>
      <c r="C39" s="348"/>
      <c r="D39" s="346" t="s">
        <v>1339</v>
      </c>
    </row>
    <row r="40" spans="2:4" ht="17" thickBot="1">
      <c r="B40" s="350">
        <v>6</v>
      </c>
      <c r="C40" s="569" t="s">
        <v>22</v>
      </c>
      <c r="D40" s="570"/>
    </row>
    <row r="41" spans="2:4" ht="17" thickBot="1">
      <c r="B41" s="344"/>
      <c r="C41" s="345"/>
      <c r="D41" s="346" t="s">
        <v>1340</v>
      </c>
    </row>
    <row r="42" spans="2:4" ht="17" thickBot="1">
      <c r="B42" s="344"/>
      <c r="C42" s="345"/>
      <c r="D42" s="346" t="s">
        <v>1341</v>
      </c>
    </row>
    <row r="43" spans="2:4" ht="17" thickBot="1">
      <c r="B43" s="344"/>
      <c r="C43" s="345"/>
      <c r="D43" s="346" t="s">
        <v>1342</v>
      </c>
    </row>
    <row r="44" spans="2:4" ht="17" thickBot="1">
      <c r="B44" s="344"/>
      <c r="C44" s="347"/>
      <c r="D44" s="346" t="s">
        <v>1343</v>
      </c>
    </row>
    <row r="45" spans="2:4" ht="17" thickBot="1">
      <c r="B45" s="344"/>
      <c r="C45" s="348"/>
      <c r="D45" s="346" t="s">
        <v>1344</v>
      </c>
    </row>
    <row r="46" spans="2:4" ht="17" thickBot="1">
      <c r="B46" s="344"/>
      <c r="C46" s="348"/>
      <c r="D46" s="346" t="s">
        <v>610</v>
      </c>
    </row>
    <row r="47" spans="2:4" ht="17" thickBot="1">
      <c r="B47" s="344"/>
      <c r="C47" s="348"/>
      <c r="D47" s="346" t="s">
        <v>1345</v>
      </c>
    </row>
    <row r="48" spans="2:4" ht="17" thickBot="1">
      <c r="B48" s="350">
        <v>7</v>
      </c>
      <c r="C48" s="569" t="s">
        <v>23</v>
      </c>
      <c r="D48" s="577"/>
    </row>
    <row r="49" spans="2:4" ht="17" thickBot="1">
      <c r="B49" s="344"/>
      <c r="C49" s="345"/>
      <c r="D49" s="346" t="s">
        <v>1346</v>
      </c>
    </row>
    <row r="50" spans="2:4" ht="17" thickBot="1">
      <c r="B50" s="344"/>
      <c r="C50" s="345"/>
      <c r="D50" s="346" t="s">
        <v>1347</v>
      </c>
    </row>
    <row r="51" spans="2:4" ht="17" thickBot="1">
      <c r="B51" s="344"/>
      <c r="C51" s="345"/>
      <c r="D51" s="346" t="s">
        <v>1348</v>
      </c>
    </row>
    <row r="52" spans="2:4" ht="17" thickBot="1">
      <c r="B52" s="344"/>
      <c r="C52" s="347"/>
      <c r="D52" s="346" t="s">
        <v>1349</v>
      </c>
    </row>
    <row r="53" spans="2:4" ht="17" thickBot="1">
      <c r="B53" s="344"/>
      <c r="C53" s="348"/>
      <c r="D53" s="346" t="s">
        <v>1350</v>
      </c>
    </row>
    <row r="54" spans="2:4" ht="17" thickBot="1">
      <c r="B54" s="344"/>
      <c r="C54" s="352"/>
      <c r="D54" s="346" t="s">
        <v>1351</v>
      </c>
    </row>
    <row r="55" spans="2:4" ht="17" thickBot="1">
      <c r="B55" s="344"/>
      <c r="C55" s="347"/>
      <c r="D55" s="346" t="s">
        <v>1352</v>
      </c>
    </row>
    <row r="56" spans="2:4" ht="17" thickBot="1">
      <c r="B56" s="350">
        <v>8</v>
      </c>
      <c r="C56" s="569" t="s">
        <v>2</v>
      </c>
      <c r="D56" s="577"/>
    </row>
    <row r="57" spans="2:4" ht="17" thickBot="1">
      <c r="B57" s="344"/>
      <c r="C57" s="345"/>
      <c r="D57" s="346" t="s">
        <v>611</v>
      </c>
    </row>
    <row r="58" spans="2:4" ht="35" thickBot="1">
      <c r="B58" s="344"/>
      <c r="C58" s="345"/>
      <c r="D58" s="353" t="s">
        <v>1353</v>
      </c>
    </row>
    <row r="59" spans="2:4" ht="16.5" customHeight="1" thickBot="1">
      <c r="B59" s="344"/>
      <c r="C59" s="345"/>
      <c r="D59" s="346" t="s">
        <v>1354</v>
      </c>
    </row>
    <row r="60" spans="2:4" ht="17" thickBot="1">
      <c r="B60" s="344"/>
      <c r="C60" s="347"/>
      <c r="D60" s="346" t="s">
        <v>1355</v>
      </c>
    </row>
    <row r="61" spans="2:4" ht="17" thickBot="1">
      <c r="B61" s="344"/>
      <c r="C61" s="348"/>
      <c r="D61" s="346" t="s">
        <v>1356</v>
      </c>
    </row>
    <row r="62" spans="2:4" ht="17" thickBot="1">
      <c r="B62" s="344"/>
      <c r="C62" s="352"/>
      <c r="D62" s="346" t="s">
        <v>1357</v>
      </c>
    </row>
    <row r="63" spans="2:4" ht="17" thickBot="1">
      <c r="B63" s="344"/>
      <c r="C63" s="347"/>
      <c r="D63" s="346" t="s">
        <v>1358</v>
      </c>
    </row>
    <row r="64" spans="2:4" ht="17" thickBot="1">
      <c r="B64" s="350">
        <v>9</v>
      </c>
      <c r="C64" s="569" t="s">
        <v>24</v>
      </c>
      <c r="D64" s="577"/>
    </row>
    <row r="65" spans="2:4" ht="17" thickBot="1">
      <c r="B65" s="344"/>
      <c r="C65" s="345"/>
      <c r="D65" s="346" t="s">
        <v>657</v>
      </c>
    </row>
    <row r="66" spans="2:4" ht="18" thickBot="1">
      <c r="B66" s="344"/>
      <c r="C66" s="345"/>
      <c r="D66" s="353" t="s">
        <v>1359</v>
      </c>
    </row>
    <row r="67" spans="2:4" ht="17" thickBot="1">
      <c r="B67" s="344"/>
      <c r="C67" s="345"/>
      <c r="D67" s="346" t="s">
        <v>1360</v>
      </c>
    </row>
    <row r="68" spans="2:4" ht="17" thickBot="1">
      <c r="B68" s="344"/>
      <c r="C68" s="347"/>
      <c r="D68" s="346" t="s">
        <v>1361</v>
      </c>
    </row>
    <row r="69" spans="2:4" ht="17" thickBot="1">
      <c r="B69" s="344"/>
      <c r="C69" s="348"/>
      <c r="D69" s="346" t="s">
        <v>1362</v>
      </c>
    </row>
    <row r="70" spans="2:4" ht="17" thickBot="1">
      <c r="B70" s="350">
        <v>10</v>
      </c>
      <c r="C70" s="569" t="s">
        <v>1363</v>
      </c>
      <c r="D70" s="570"/>
    </row>
    <row r="71" spans="2:4" ht="17" thickBot="1">
      <c r="B71" s="344"/>
      <c r="C71" s="345"/>
      <c r="D71" s="346" t="s">
        <v>1364</v>
      </c>
    </row>
    <row r="72" spans="2:4" ht="18" thickBot="1">
      <c r="B72" s="344"/>
      <c r="C72" s="345"/>
      <c r="D72" s="353" t="s">
        <v>1365</v>
      </c>
    </row>
    <row r="73" spans="2:4" ht="17" thickBot="1">
      <c r="B73" s="344"/>
      <c r="C73" s="345"/>
      <c r="D73" s="346" t="s">
        <v>1366</v>
      </c>
    </row>
    <row r="74" spans="2:4" ht="17" thickBot="1">
      <c r="B74" s="344"/>
      <c r="C74" s="347"/>
      <c r="D74" s="346" t="s">
        <v>1367</v>
      </c>
    </row>
    <row r="75" spans="2:4" ht="17" thickBot="1">
      <c r="B75" s="344"/>
      <c r="C75" s="348"/>
      <c r="D75" s="346" t="s">
        <v>1368</v>
      </c>
    </row>
    <row r="76" spans="2:4" ht="17" thickBot="1">
      <c r="B76" s="344"/>
      <c r="C76" s="348"/>
      <c r="D76" s="346" t="s">
        <v>612</v>
      </c>
    </row>
    <row r="77" spans="2:4" ht="17" thickBot="1">
      <c r="B77" s="344"/>
      <c r="C77" s="348"/>
      <c r="D77" s="346" t="s">
        <v>1369</v>
      </c>
    </row>
    <row r="78" spans="2:4" ht="17" thickBot="1">
      <c r="B78" s="574" t="s">
        <v>385</v>
      </c>
      <c r="C78" s="575"/>
      <c r="D78" s="576"/>
    </row>
    <row r="79" spans="2:4" ht="17" thickBot="1">
      <c r="B79" s="342">
        <v>11</v>
      </c>
      <c r="C79" s="569" t="s">
        <v>26</v>
      </c>
      <c r="D79" s="570"/>
    </row>
    <row r="80" spans="2:4" ht="17" thickBot="1">
      <c r="B80" s="344"/>
      <c r="C80" s="345"/>
      <c r="D80" s="346" t="s">
        <v>1370</v>
      </c>
    </row>
    <row r="81" spans="2:4" ht="18" thickBot="1">
      <c r="B81" s="344"/>
      <c r="C81" s="345"/>
      <c r="D81" s="353" t="s">
        <v>1371</v>
      </c>
    </row>
    <row r="82" spans="2:4" ht="35" thickBot="1">
      <c r="B82" s="344"/>
      <c r="C82" s="345"/>
      <c r="D82" s="353" t="s">
        <v>1372</v>
      </c>
    </row>
    <row r="83" spans="2:4" ht="16.5" customHeight="1" thickBot="1">
      <c r="B83" s="344"/>
      <c r="C83" s="345"/>
      <c r="D83" s="353" t="s">
        <v>1373</v>
      </c>
    </row>
    <row r="84" spans="2:4" ht="16.5" customHeight="1" thickBot="1">
      <c r="B84" s="344"/>
      <c r="C84" s="347"/>
      <c r="D84" s="346" t="s">
        <v>1374</v>
      </c>
    </row>
    <row r="85" spans="2:4" ht="17" thickBot="1">
      <c r="B85" s="350">
        <v>12</v>
      </c>
      <c r="C85" s="569" t="s">
        <v>1294</v>
      </c>
      <c r="D85" s="577"/>
    </row>
    <row r="86" spans="2:4" ht="17" thickBot="1">
      <c r="B86" s="344"/>
      <c r="C86" s="345"/>
      <c r="D86" s="346" t="s">
        <v>613</v>
      </c>
    </row>
    <row r="87" spans="2:4" ht="32.25" customHeight="1" thickBot="1">
      <c r="B87" s="344"/>
      <c r="C87" s="352"/>
      <c r="D87" s="353" t="s">
        <v>1375</v>
      </c>
    </row>
    <row r="88" spans="2:4" ht="18" thickBot="1">
      <c r="B88" s="344"/>
      <c r="C88" s="345"/>
      <c r="D88" s="353" t="s">
        <v>1376</v>
      </c>
    </row>
    <row r="89" spans="2:4" ht="17" thickBot="1">
      <c r="B89" s="344"/>
      <c r="C89" s="347"/>
      <c r="D89" s="346" t="s">
        <v>1377</v>
      </c>
    </row>
    <row r="90" spans="2:4" ht="17" thickBot="1">
      <c r="B90" s="344"/>
      <c r="C90" s="348"/>
      <c r="D90" s="346" t="s">
        <v>1378</v>
      </c>
    </row>
    <row r="91" spans="2:4" ht="16.5" customHeight="1" thickBot="1">
      <c r="B91" s="350">
        <v>13</v>
      </c>
      <c r="C91" s="569" t="s">
        <v>1296</v>
      </c>
      <c r="D91" s="577"/>
    </row>
    <row r="92" spans="2:4" ht="17" thickBot="1">
      <c r="B92" s="344"/>
      <c r="C92" s="345"/>
      <c r="D92" s="346" t="s">
        <v>1379</v>
      </c>
    </row>
    <row r="93" spans="2:4" ht="18" thickBot="1">
      <c r="B93" s="344"/>
      <c r="C93" s="345"/>
      <c r="D93" s="353" t="s">
        <v>1297</v>
      </c>
    </row>
    <row r="94" spans="2:4" ht="17" thickBot="1">
      <c r="B94" s="344"/>
      <c r="C94" s="347"/>
      <c r="D94" s="346" t="s">
        <v>1380</v>
      </c>
    </row>
    <row r="95" spans="2:4" ht="17" thickBot="1">
      <c r="B95" s="574" t="s">
        <v>73</v>
      </c>
      <c r="C95" s="575"/>
      <c r="D95" s="576"/>
    </row>
    <row r="96" spans="2:4" ht="17" thickBot="1">
      <c r="B96" s="342">
        <v>14</v>
      </c>
      <c r="C96" s="569" t="s">
        <v>1381</v>
      </c>
      <c r="D96" s="570"/>
    </row>
    <row r="97" spans="2:4" ht="17" thickBot="1">
      <c r="B97" s="344"/>
      <c r="C97" s="345"/>
      <c r="D97" s="346" t="s">
        <v>1382</v>
      </c>
    </row>
    <row r="98" spans="2:4" ht="18" thickBot="1">
      <c r="B98" s="344"/>
      <c r="C98" s="345"/>
      <c r="D98" s="353" t="s">
        <v>1383</v>
      </c>
    </row>
    <row r="99" spans="2:4" ht="17" thickBot="1">
      <c r="B99" s="344"/>
      <c r="C99" s="345"/>
      <c r="D99" s="346" t="s">
        <v>1384</v>
      </c>
    </row>
    <row r="100" spans="2:4" ht="35" thickBot="1">
      <c r="B100" s="344"/>
      <c r="C100" s="345"/>
      <c r="D100" s="353" t="s">
        <v>1385</v>
      </c>
    </row>
    <row r="101" spans="2:4" ht="16.5" customHeight="1" thickBot="1">
      <c r="B101" s="344"/>
      <c r="C101" s="347"/>
      <c r="D101" s="346" t="s">
        <v>658</v>
      </c>
    </row>
    <row r="102" spans="2:4" ht="17" thickBot="1">
      <c r="B102" s="350">
        <v>15</v>
      </c>
      <c r="C102" s="569" t="s">
        <v>30</v>
      </c>
      <c r="D102" s="577"/>
    </row>
    <row r="103" spans="2:4" ht="17" thickBot="1">
      <c r="B103" s="344"/>
      <c r="C103" s="345"/>
      <c r="D103" s="346" t="s">
        <v>1386</v>
      </c>
    </row>
    <row r="104" spans="2:4" ht="18" thickBot="1">
      <c r="B104" s="344"/>
      <c r="C104" s="345"/>
      <c r="D104" s="353" t="s">
        <v>614</v>
      </c>
    </row>
    <row r="105" spans="2:4" ht="17" thickBot="1">
      <c r="B105" s="344"/>
      <c r="C105" s="345"/>
      <c r="D105" s="346" t="s">
        <v>1387</v>
      </c>
    </row>
    <row r="106" spans="2:4" ht="18" thickBot="1">
      <c r="B106" s="344"/>
      <c r="C106" s="347"/>
      <c r="D106" s="353" t="s">
        <v>1388</v>
      </c>
    </row>
    <row r="107" spans="2:4" ht="16.5" customHeight="1" thickBot="1">
      <c r="B107" s="350">
        <v>16</v>
      </c>
      <c r="C107" s="569" t="s">
        <v>31</v>
      </c>
      <c r="D107" s="577"/>
    </row>
    <row r="108" spans="2:4" ht="35" thickBot="1">
      <c r="B108" s="344"/>
      <c r="C108" s="345"/>
      <c r="D108" s="353" t="s">
        <v>1389</v>
      </c>
    </row>
    <row r="109" spans="2:4" ht="30.75" customHeight="1" thickBot="1">
      <c r="B109" s="344"/>
      <c r="C109" s="345"/>
      <c r="D109" s="353" t="s">
        <v>1390</v>
      </c>
    </row>
    <row r="110" spans="2:4" ht="36.75" customHeight="1" thickBot="1">
      <c r="B110" s="344"/>
      <c r="C110" s="347"/>
      <c r="D110" s="353" t="s">
        <v>1391</v>
      </c>
    </row>
    <row r="111" spans="2:4" ht="16.5" customHeight="1" thickBot="1">
      <c r="B111" s="350">
        <v>17</v>
      </c>
      <c r="C111" s="569" t="s">
        <v>32</v>
      </c>
      <c r="D111" s="577"/>
    </row>
    <row r="112" spans="2:4" ht="35" thickBot="1">
      <c r="B112" s="344"/>
      <c r="C112" s="345"/>
      <c r="D112" s="353" t="s">
        <v>1392</v>
      </c>
    </row>
    <row r="113" spans="2:4" ht="41.25" customHeight="1" thickBot="1">
      <c r="B113" s="344"/>
      <c r="C113" s="345"/>
      <c r="D113" s="353" t="s">
        <v>1393</v>
      </c>
    </row>
    <row r="114" spans="2:4" ht="16.5" customHeight="1" thickBot="1">
      <c r="B114" s="344"/>
      <c r="C114" s="345"/>
      <c r="D114" s="353" t="s">
        <v>1394</v>
      </c>
    </row>
    <row r="115" spans="2:4" ht="17" thickBot="1">
      <c r="B115" s="574" t="s">
        <v>386</v>
      </c>
      <c r="C115" s="575"/>
      <c r="D115" s="576"/>
    </row>
    <row r="116" spans="2:4" ht="17" thickBot="1">
      <c r="B116" s="342">
        <v>18</v>
      </c>
      <c r="C116" s="569" t="s">
        <v>33</v>
      </c>
      <c r="D116" s="570"/>
    </row>
    <row r="117" spans="2:4" ht="18" thickBot="1">
      <c r="B117" s="344"/>
      <c r="C117" s="345"/>
      <c r="D117" s="353" t="s">
        <v>1395</v>
      </c>
    </row>
    <row r="118" spans="2:4" ht="18" thickBot="1">
      <c r="B118" s="344"/>
      <c r="C118" s="345"/>
      <c r="D118" s="353" t="s">
        <v>1396</v>
      </c>
    </row>
    <row r="119" spans="2:4" ht="18" thickBot="1">
      <c r="B119" s="344"/>
      <c r="C119" s="347"/>
      <c r="D119" s="353" t="s">
        <v>1397</v>
      </c>
    </row>
    <row r="120" spans="2:4" ht="17" thickBot="1">
      <c r="B120" s="350">
        <v>19</v>
      </c>
      <c r="C120" s="569" t="s">
        <v>34</v>
      </c>
      <c r="D120" s="577"/>
    </row>
    <row r="121" spans="2:4" ht="18" thickBot="1">
      <c r="B121" s="344"/>
      <c r="C121" s="345"/>
      <c r="D121" s="353" t="s">
        <v>1398</v>
      </c>
    </row>
    <row r="122" spans="2:4" ht="18" thickBot="1">
      <c r="B122" s="344"/>
      <c r="C122" s="345"/>
      <c r="D122" s="353" t="s">
        <v>615</v>
      </c>
    </row>
    <row r="123" spans="2:4" ht="18" thickBot="1">
      <c r="B123" s="344"/>
      <c r="C123" s="347"/>
      <c r="D123" s="353" t="s">
        <v>1399</v>
      </c>
    </row>
    <row r="124" spans="2:4" ht="17" thickBot="1">
      <c r="B124" s="350">
        <v>20</v>
      </c>
      <c r="C124" s="569" t="s">
        <v>35</v>
      </c>
      <c r="D124" s="577"/>
    </row>
    <row r="125" spans="2:4" ht="18" thickBot="1">
      <c r="B125" s="344"/>
      <c r="C125" s="345"/>
      <c r="D125" s="353" t="s">
        <v>1400</v>
      </c>
    </row>
    <row r="126" spans="2:4" ht="18" thickBot="1">
      <c r="B126" s="344"/>
      <c r="C126" s="345"/>
      <c r="D126" s="353" t="s">
        <v>1401</v>
      </c>
    </row>
    <row r="127" spans="2:4" ht="18" thickBot="1">
      <c r="B127" s="344"/>
      <c r="C127" s="345"/>
      <c r="D127" s="353" t="s">
        <v>1402</v>
      </c>
    </row>
    <row r="128" spans="2:4" ht="18" thickBot="1">
      <c r="B128" s="344"/>
      <c r="C128" s="345"/>
      <c r="D128" s="353" t="s">
        <v>1403</v>
      </c>
    </row>
    <row r="129" spans="2:4" ht="18" thickBot="1">
      <c r="B129" s="344"/>
      <c r="C129" s="347"/>
      <c r="D129" s="353" t="s">
        <v>1404</v>
      </c>
    </row>
    <row r="130" spans="2:4" ht="17" thickBot="1">
      <c r="B130" s="350">
        <v>21</v>
      </c>
      <c r="C130" s="569" t="s">
        <v>36</v>
      </c>
      <c r="D130" s="577"/>
    </row>
    <row r="131" spans="2:4" ht="18" thickBot="1">
      <c r="B131" s="344"/>
      <c r="C131" s="345"/>
      <c r="D131" s="353" t="s">
        <v>1405</v>
      </c>
    </row>
    <row r="132" spans="2:4" ht="18" thickBot="1">
      <c r="B132" s="344"/>
      <c r="C132" s="345"/>
      <c r="D132" s="353" t="s">
        <v>1406</v>
      </c>
    </row>
    <row r="133" spans="2:4" ht="18" thickBot="1">
      <c r="B133" s="344"/>
      <c r="C133" s="345"/>
      <c r="D133" s="353" t="s">
        <v>1407</v>
      </c>
    </row>
    <row r="134" spans="2:4" ht="18" thickBot="1">
      <c r="B134" s="344"/>
      <c r="C134" s="345"/>
      <c r="D134" s="353" t="s">
        <v>1408</v>
      </c>
    </row>
    <row r="135" spans="2:4" ht="18" thickBot="1">
      <c r="B135" s="344"/>
      <c r="C135" s="347"/>
      <c r="D135" s="353" t="s">
        <v>1409</v>
      </c>
    </row>
    <row r="136" spans="2:4" ht="16.5" customHeight="1" thickBot="1">
      <c r="B136" s="350">
        <v>22</v>
      </c>
      <c r="C136" s="569" t="s">
        <v>37</v>
      </c>
      <c r="D136" s="577"/>
    </row>
    <row r="137" spans="2:4" ht="18" thickBot="1">
      <c r="B137" s="344"/>
      <c r="C137" s="345"/>
      <c r="D137" s="353" t="s">
        <v>1410</v>
      </c>
    </row>
    <row r="138" spans="2:4" ht="18" thickBot="1">
      <c r="B138" s="344"/>
      <c r="C138" s="345"/>
      <c r="D138" s="353" t="s">
        <v>1411</v>
      </c>
    </row>
    <row r="139" spans="2:4" ht="18" thickBot="1">
      <c r="B139" s="344"/>
      <c r="C139" s="345"/>
      <c r="D139" s="353" t="s">
        <v>1412</v>
      </c>
    </row>
    <row r="140" spans="2:4" ht="16.5" customHeight="1" thickBot="1">
      <c r="B140" s="344"/>
      <c r="C140" s="345"/>
      <c r="D140" s="353" t="s">
        <v>1413</v>
      </c>
    </row>
    <row r="141" spans="2:4" ht="18" thickBot="1">
      <c r="B141" s="344"/>
      <c r="C141" s="347"/>
      <c r="D141" s="353" t="s">
        <v>1414</v>
      </c>
    </row>
    <row r="142" spans="2:4" ht="17" thickBot="1">
      <c r="B142" s="350">
        <v>23</v>
      </c>
      <c r="C142" s="569" t="s">
        <v>38</v>
      </c>
      <c r="D142" s="577"/>
    </row>
    <row r="143" spans="2:4" ht="18" thickBot="1">
      <c r="B143" s="344"/>
      <c r="C143" s="345"/>
      <c r="D143" s="353" t="s">
        <v>616</v>
      </c>
    </row>
    <row r="144" spans="2:4" ht="35" thickBot="1">
      <c r="B144" s="344"/>
      <c r="C144" s="345"/>
      <c r="D144" s="353" t="s">
        <v>1415</v>
      </c>
    </row>
    <row r="145" spans="2:4" ht="16.5" customHeight="1" thickBot="1">
      <c r="B145" s="344"/>
      <c r="C145" s="347"/>
      <c r="D145" s="353" t="s">
        <v>617</v>
      </c>
    </row>
    <row r="146" spans="2:4" ht="17" thickBot="1">
      <c r="B146" s="350">
        <v>24</v>
      </c>
      <c r="C146" s="569" t="s">
        <v>9</v>
      </c>
      <c r="D146" s="577"/>
    </row>
    <row r="147" spans="2:4" ht="18" thickBot="1">
      <c r="B147" s="344"/>
      <c r="C147" s="345"/>
      <c r="D147" s="353" t="s">
        <v>1416</v>
      </c>
    </row>
    <row r="148" spans="2:4" ht="18" thickBot="1">
      <c r="B148" s="344"/>
      <c r="C148" s="345"/>
      <c r="D148" s="353" t="s">
        <v>618</v>
      </c>
    </row>
    <row r="149" spans="2:4" ht="18" thickBot="1">
      <c r="B149" s="344"/>
      <c r="C149" s="345"/>
      <c r="D149" s="353" t="s">
        <v>1417</v>
      </c>
    </row>
    <row r="150" spans="2:4" ht="16.5" customHeight="1" thickBot="1">
      <c r="B150" s="344"/>
      <c r="C150" s="347"/>
      <c r="D150" s="353" t="s">
        <v>1418</v>
      </c>
    </row>
    <row r="151" spans="2:4" ht="17" thickBot="1">
      <c r="B151" s="350">
        <v>25</v>
      </c>
      <c r="C151" s="569" t="s">
        <v>39</v>
      </c>
      <c r="D151" s="577"/>
    </row>
    <row r="152" spans="2:4" ht="18" thickBot="1">
      <c r="B152" s="344"/>
      <c r="C152" s="345"/>
      <c r="D152" s="353" t="s">
        <v>221</v>
      </c>
    </row>
    <row r="153" spans="2:4" ht="18" thickBot="1">
      <c r="B153" s="344"/>
      <c r="C153" s="347"/>
      <c r="D153" s="353" t="s">
        <v>1419</v>
      </c>
    </row>
    <row r="154" spans="2:4" ht="17" thickBot="1">
      <c r="B154" s="350">
        <v>26</v>
      </c>
      <c r="C154" s="569" t="s">
        <v>40</v>
      </c>
      <c r="D154" s="577"/>
    </row>
    <row r="155" spans="2:4" ht="18" thickBot="1">
      <c r="B155" s="344"/>
      <c r="C155" s="345"/>
      <c r="D155" s="353" t="s">
        <v>1420</v>
      </c>
    </row>
    <row r="156" spans="2:4" ht="18" thickBot="1">
      <c r="B156" s="344"/>
      <c r="C156" s="345"/>
      <c r="D156" s="353" t="s">
        <v>1421</v>
      </c>
    </row>
    <row r="157" spans="2:4" ht="18" thickBot="1">
      <c r="B157" s="344"/>
      <c r="C157" s="347"/>
      <c r="D157" s="353" t="s">
        <v>1422</v>
      </c>
    </row>
    <row r="158" spans="2:4" ht="17" thickBot="1">
      <c r="B158" s="350">
        <v>27</v>
      </c>
      <c r="C158" s="569" t="s">
        <v>41</v>
      </c>
      <c r="D158" s="577"/>
    </row>
    <row r="159" spans="2:4" ht="18" thickBot="1">
      <c r="B159" s="344"/>
      <c r="C159" s="347"/>
      <c r="D159" s="353" t="s">
        <v>1423</v>
      </c>
    </row>
    <row r="160" spans="2:4" ht="16.5" customHeight="1" thickBot="1">
      <c r="B160" s="350">
        <v>28</v>
      </c>
      <c r="C160" s="569" t="s">
        <v>42</v>
      </c>
      <c r="D160" s="577"/>
    </row>
    <row r="161" spans="2:4" ht="18" thickBot="1">
      <c r="B161" s="344"/>
      <c r="C161" s="345"/>
      <c r="D161" s="353" t="s">
        <v>1424</v>
      </c>
    </row>
    <row r="162" spans="2:4" ht="18" thickBot="1">
      <c r="B162" s="344"/>
      <c r="C162" s="345"/>
      <c r="D162" s="353" t="s">
        <v>659</v>
      </c>
    </row>
    <row r="163" spans="2:4" ht="18" thickBot="1">
      <c r="B163" s="344"/>
      <c r="C163" s="347"/>
      <c r="D163" s="353" t="s">
        <v>1425</v>
      </c>
    </row>
    <row r="164" spans="2:4" ht="17" thickBot="1">
      <c r="B164" s="350">
        <v>29</v>
      </c>
      <c r="C164" s="569" t="s">
        <v>43</v>
      </c>
      <c r="D164" s="577"/>
    </row>
    <row r="165" spans="2:4" ht="18" thickBot="1">
      <c r="B165" s="344"/>
      <c r="C165" s="345"/>
      <c r="D165" s="353" t="s">
        <v>619</v>
      </c>
    </row>
    <row r="166" spans="2:4" ht="18" thickBot="1">
      <c r="B166" s="344"/>
      <c r="C166" s="345"/>
      <c r="D166" s="353" t="s">
        <v>660</v>
      </c>
    </row>
    <row r="167" spans="2:4" ht="18" thickBot="1">
      <c r="B167" s="344"/>
      <c r="C167" s="347"/>
      <c r="D167" s="353" t="s">
        <v>620</v>
      </c>
    </row>
    <row r="168" spans="2:4" ht="17" thickBot="1">
      <c r="B168" s="350">
        <v>30</v>
      </c>
      <c r="C168" s="569" t="s">
        <v>44</v>
      </c>
      <c r="D168" s="577"/>
    </row>
    <row r="169" spans="2:4" ht="18" thickBot="1">
      <c r="B169" s="344"/>
      <c r="C169" s="345"/>
      <c r="D169" s="353" t="s">
        <v>1426</v>
      </c>
    </row>
    <row r="170" spans="2:4" ht="31.5" customHeight="1" thickBot="1">
      <c r="B170" s="344"/>
      <c r="C170" s="345"/>
      <c r="D170" s="353" t="s">
        <v>1427</v>
      </c>
    </row>
    <row r="171" spans="2:4" ht="18" thickBot="1">
      <c r="B171" s="344"/>
      <c r="C171" s="345"/>
      <c r="D171" s="353" t="s">
        <v>1428</v>
      </c>
    </row>
    <row r="172" spans="2:4" ht="18" thickBot="1">
      <c r="B172" s="344"/>
      <c r="C172" s="345"/>
      <c r="D172" s="353" t="s">
        <v>621</v>
      </c>
    </row>
    <row r="173" spans="2:4" ht="18" thickBot="1">
      <c r="B173" s="344"/>
      <c r="C173" s="345"/>
      <c r="D173" s="353" t="s">
        <v>1429</v>
      </c>
    </row>
    <row r="174" spans="2:4" ht="35" thickBot="1">
      <c r="B174" s="344"/>
      <c r="C174" s="345"/>
      <c r="D174" s="353" t="s">
        <v>1430</v>
      </c>
    </row>
    <row r="175" spans="2:4" ht="16.5" customHeight="1" thickBot="1">
      <c r="B175" s="350">
        <v>31</v>
      </c>
      <c r="C175" s="351" t="s">
        <v>7</v>
      </c>
      <c r="D175" s="354"/>
    </row>
    <row r="176" spans="2:4" ht="18" thickBot="1">
      <c r="B176" s="344"/>
      <c r="C176" s="345"/>
      <c r="D176" s="353" t="s">
        <v>622</v>
      </c>
    </row>
    <row r="177" spans="2:4" ht="18" thickBot="1">
      <c r="B177" s="344"/>
      <c r="C177" s="345"/>
      <c r="D177" s="353" t="s">
        <v>1431</v>
      </c>
    </row>
    <row r="178" spans="2:4" ht="18" thickBot="1">
      <c r="B178" s="344"/>
      <c r="C178" s="345"/>
      <c r="D178" s="353" t="s">
        <v>661</v>
      </c>
    </row>
    <row r="179" spans="2:4" ht="18" thickBot="1">
      <c r="B179" s="344"/>
      <c r="C179" s="345"/>
      <c r="D179" s="353" t="s">
        <v>1432</v>
      </c>
    </row>
    <row r="180" spans="2:4" ht="18" thickBot="1">
      <c r="B180" s="344"/>
      <c r="C180" s="347"/>
      <c r="D180" s="353" t="s">
        <v>662</v>
      </c>
    </row>
    <row r="181" spans="2:4" ht="17" thickBot="1">
      <c r="B181" s="350">
        <v>32</v>
      </c>
      <c r="C181" s="569" t="s">
        <v>1433</v>
      </c>
      <c r="D181" s="577"/>
    </row>
    <row r="182" spans="2:4" ht="18" thickBot="1">
      <c r="B182" s="344"/>
      <c r="C182" s="345"/>
      <c r="D182" s="353" t="s">
        <v>1434</v>
      </c>
    </row>
    <row r="183" spans="2:4" ht="18" thickBot="1">
      <c r="B183" s="344"/>
      <c r="C183" s="345"/>
      <c r="D183" s="353" t="s">
        <v>1435</v>
      </c>
    </row>
    <row r="184" spans="2:4" ht="18" thickBot="1">
      <c r="B184" s="344"/>
      <c r="C184" s="345"/>
      <c r="D184" s="353" t="s">
        <v>1436</v>
      </c>
    </row>
    <row r="185" spans="2:4" ht="18" thickBot="1">
      <c r="B185" s="344"/>
      <c r="C185" s="347"/>
      <c r="D185" s="353" t="s">
        <v>1437</v>
      </c>
    </row>
    <row r="186" spans="2:4" ht="17" thickBot="1">
      <c r="B186" s="350">
        <v>33</v>
      </c>
      <c r="C186" s="569" t="s">
        <v>46</v>
      </c>
      <c r="D186" s="577"/>
    </row>
    <row r="187" spans="2:4" ht="18" thickBot="1">
      <c r="B187" s="344"/>
      <c r="C187" s="345"/>
      <c r="D187" s="353" t="s">
        <v>1438</v>
      </c>
    </row>
    <row r="188" spans="2:4" ht="18" thickBot="1">
      <c r="B188" s="344"/>
      <c r="C188" s="345"/>
      <c r="D188" s="353" t="s">
        <v>623</v>
      </c>
    </row>
    <row r="189" spans="2:4" ht="18" thickBot="1">
      <c r="B189" s="344"/>
      <c r="C189" s="345"/>
      <c r="D189" s="353" t="s">
        <v>624</v>
      </c>
    </row>
    <row r="190" spans="2:4" ht="18" thickBot="1">
      <c r="B190" s="344"/>
      <c r="C190" s="347"/>
      <c r="D190" s="353" t="s">
        <v>625</v>
      </c>
    </row>
    <row r="191" spans="2:4" ht="17" thickBot="1">
      <c r="B191" s="350">
        <v>34</v>
      </c>
      <c r="C191" s="569" t="s">
        <v>47</v>
      </c>
      <c r="D191" s="577"/>
    </row>
    <row r="192" spans="2:4" ht="18" thickBot="1">
      <c r="B192" s="344"/>
      <c r="C192" s="345"/>
      <c r="D192" s="353" t="s">
        <v>626</v>
      </c>
    </row>
    <row r="193" spans="2:4" ht="35" thickBot="1">
      <c r="B193" s="344"/>
      <c r="C193" s="345"/>
      <c r="D193" s="353" t="s">
        <v>1439</v>
      </c>
    </row>
    <row r="194" spans="2:4" ht="16.5" customHeight="1" thickBot="1">
      <c r="B194" s="344"/>
      <c r="C194" s="345"/>
      <c r="D194" s="353" t="s">
        <v>627</v>
      </c>
    </row>
    <row r="195" spans="2:4" ht="18" thickBot="1">
      <c r="B195" s="344"/>
      <c r="C195" s="345"/>
      <c r="D195" s="353" t="s">
        <v>1440</v>
      </c>
    </row>
    <row r="196" spans="2:4" ht="17" thickBot="1">
      <c r="B196" s="574" t="s">
        <v>387</v>
      </c>
      <c r="C196" s="575"/>
      <c r="D196" s="576"/>
    </row>
    <row r="197" spans="2:4" ht="17" thickBot="1">
      <c r="B197" s="342">
        <v>35</v>
      </c>
      <c r="C197" s="569" t="s">
        <v>33</v>
      </c>
      <c r="D197" s="570"/>
    </row>
    <row r="198" spans="2:4" ht="18" thickBot="1">
      <c r="B198" s="344"/>
      <c r="C198" s="345"/>
      <c r="D198" s="353" t="s">
        <v>1441</v>
      </c>
    </row>
    <row r="199" spans="2:4" ht="35" thickBot="1">
      <c r="B199" s="344"/>
      <c r="C199" s="345"/>
      <c r="D199" s="353" t="s">
        <v>1442</v>
      </c>
    </row>
    <row r="200" spans="2:4" ht="16.5" customHeight="1" thickBot="1">
      <c r="B200" s="344"/>
      <c r="C200" s="345"/>
      <c r="D200" s="353" t="s">
        <v>633</v>
      </c>
    </row>
    <row r="201" spans="2:4" ht="18" thickBot="1">
      <c r="B201" s="344"/>
      <c r="C201" s="347"/>
      <c r="D201" s="353" t="s">
        <v>634</v>
      </c>
    </row>
    <row r="202" spans="2:4" ht="17" thickBot="1">
      <c r="B202" s="350">
        <v>36</v>
      </c>
      <c r="C202" s="569" t="s">
        <v>48</v>
      </c>
      <c r="D202" s="577"/>
    </row>
    <row r="203" spans="2:4" ht="18" thickBot="1">
      <c r="B203" s="344"/>
      <c r="C203" s="345"/>
      <c r="D203" s="353" t="s">
        <v>1443</v>
      </c>
    </row>
    <row r="204" spans="2:4" ht="18" thickBot="1">
      <c r="B204" s="344"/>
      <c r="C204" s="345"/>
      <c r="D204" s="353" t="s">
        <v>1444</v>
      </c>
    </row>
    <row r="205" spans="2:4" ht="35" thickBot="1">
      <c r="B205" s="344"/>
      <c r="C205" s="347"/>
      <c r="D205" s="353" t="s">
        <v>1445</v>
      </c>
    </row>
    <row r="206" spans="2:4" ht="16.5" customHeight="1" thickBot="1">
      <c r="B206" s="350">
        <v>37</v>
      </c>
      <c r="C206" s="569" t="s">
        <v>35</v>
      </c>
      <c r="D206" s="577"/>
    </row>
    <row r="207" spans="2:4" ht="18" thickBot="1">
      <c r="B207" s="344"/>
      <c r="C207" s="345"/>
      <c r="D207" s="353" t="s">
        <v>1446</v>
      </c>
    </row>
    <row r="208" spans="2:4" ht="18" thickBot="1">
      <c r="B208" s="344"/>
      <c r="C208" s="345"/>
      <c r="D208" s="353" t="s">
        <v>1447</v>
      </c>
    </row>
    <row r="209" spans="2:4" ht="31.5" customHeight="1" thickBot="1">
      <c r="B209" s="344"/>
      <c r="C209" s="345"/>
      <c r="D209" s="353" t="s">
        <v>1448</v>
      </c>
    </row>
    <row r="210" spans="2:4" ht="35" thickBot="1">
      <c r="B210" s="344"/>
      <c r="C210" s="347"/>
      <c r="D210" s="353" t="s">
        <v>1449</v>
      </c>
    </row>
    <row r="211" spans="2:4" ht="16.5" customHeight="1" thickBot="1">
      <c r="B211" s="350">
        <v>38</v>
      </c>
      <c r="C211" s="569" t="s">
        <v>49</v>
      </c>
      <c r="D211" s="577"/>
    </row>
    <row r="212" spans="2:4" ht="35" thickBot="1">
      <c r="B212" s="344"/>
      <c r="C212" s="345"/>
      <c r="D212" s="353" t="s">
        <v>1450</v>
      </c>
    </row>
    <row r="213" spans="2:4" ht="16.5" customHeight="1" thickBot="1">
      <c r="B213" s="344"/>
      <c r="C213" s="345"/>
      <c r="D213" s="353" t="s">
        <v>1451</v>
      </c>
    </row>
    <row r="214" spans="2:4" ht="18" thickBot="1">
      <c r="B214" s="344"/>
      <c r="C214" s="347"/>
      <c r="D214" s="353" t="s">
        <v>635</v>
      </c>
    </row>
    <row r="215" spans="2:4" ht="17" thickBot="1">
      <c r="B215" s="350">
        <v>39</v>
      </c>
      <c r="C215" s="569" t="s">
        <v>41</v>
      </c>
      <c r="D215" s="577"/>
    </row>
    <row r="216" spans="2:4" ht="18" thickBot="1">
      <c r="B216" s="344"/>
      <c r="C216" s="345"/>
      <c r="D216" s="353" t="s">
        <v>1452</v>
      </c>
    </row>
    <row r="217" spans="2:4" ht="18" thickBot="1">
      <c r="B217" s="344"/>
      <c r="C217" s="345"/>
      <c r="D217" s="353" t="s">
        <v>636</v>
      </c>
    </row>
    <row r="218" spans="2:4" ht="18" thickBot="1">
      <c r="B218" s="344"/>
      <c r="C218" s="345"/>
      <c r="D218" s="353" t="s">
        <v>1453</v>
      </c>
    </row>
    <row r="219" spans="2:4" ht="16.5" customHeight="1" thickBot="1">
      <c r="B219" s="344"/>
      <c r="C219" s="347"/>
      <c r="D219" s="353" t="s">
        <v>637</v>
      </c>
    </row>
    <row r="220" spans="2:4" ht="17" thickBot="1">
      <c r="B220" s="350">
        <v>40</v>
      </c>
      <c r="C220" s="569" t="s">
        <v>9</v>
      </c>
      <c r="D220" s="577"/>
    </row>
    <row r="221" spans="2:4" ht="18" thickBot="1">
      <c r="B221" s="344"/>
      <c r="C221" s="345"/>
      <c r="D221" s="353" t="s">
        <v>663</v>
      </c>
    </row>
    <row r="222" spans="2:4" ht="18" thickBot="1">
      <c r="B222" s="344"/>
      <c r="C222" s="345"/>
      <c r="D222" s="353" t="s">
        <v>638</v>
      </c>
    </row>
    <row r="223" spans="2:4" ht="18" thickBot="1">
      <c r="B223" s="344"/>
      <c r="C223" s="345"/>
      <c r="D223" s="353" t="s">
        <v>664</v>
      </c>
    </row>
    <row r="224" spans="2:4" ht="18" thickBot="1">
      <c r="B224" s="344"/>
      <c r="C224" s="347"/>
      <c r="D224" s="353" t="s">
        <v>1454</v>
      </c>
    </row>
    <row r="225" spans="2:4" ht="17" thickBot="1">
      <c r="B225" s="350">
        <v>41</v>
      </c>
      <c r="C225" s="569" t="s">
        <v>43</v>
      </c>
      <c r="D225" s="577"/>
    </row>
    <row r="226" spans="2:4" ht="18" thickBot="1">
      <c r="B226" s="344"/>
      <c r="C226" s="345"/>
      <c r="D226" s="353" t="s">
        <v>619</v>
      </c>
    </row>
    <row r="227" spans="2:4" ht="35" thickBot="1">
      <c r="B227" s="344"/>
      <c r="C227" s="345"/>
      <c r="D227" s="353" t="s">
        <v>1455</v>
      </c>
    </row>
    <row r="228" spans="2:4" ht="31.5" customHeight="1" thickBot="1">
      <c r="B228" s="344"/>
      <c r="C228" s="345"/>
      <c r="D228" s="353" t="s">
        <v>1456</v>
      </c>
    </row>
    <row r="229" spans="2:4" ht="31.5" customHeight="1" thickBot="1">
      <c r="B229" s="344"/>
      <c r="C229" s="347"/>
      <c r="D229" s="353" t="s">
        <v>1457</v>
      </c>
    </row>
    <row r="230" spans="2:4" ht="17" thickBot="1">
      <c r="B230" s="350">
        <v>42</v>
      </c>
      <c r="C230" s="569" t="s">
        <v>44</v>
      </c>
      <c r="D230" s="577"/>
    </row>
    <row r="231" spans="2:4" ht="18" thickBot="1">
      <c r="B231" s="344"/>
      <c r="C231" s="345"/>
      <c r="D231" s="353" t="s">
        <v>1458</v>
      </c>
    </row>
    <row r="232" spans="2:4" ht="31.5" customHeight="1" thickBot="1">
      <c r="B232" s="344"/>
      <c r="C232" s="345"/>
      <c r="D232" s="353" t="s">
        <v>1459</v>
      </c>
    </row>
    <row r="233" spans="2:4" ht="18" thickBot="1">
      <c r="B233" s="344"/>
      <c r="C233" s="345"/>
      <c r="D233" s="353" t="s">
        <v>621</v>
      </c>
    </row>
    <row r="234" spans="2:4" ht="18" thickBot="1">
      <c r="B234" s="344"/>
      <c r="C234" s="345"/>
      <c r="D234" s="353" t="s">
        <v>1460</v>
      </c>
    </row>
    <row r="235" spans="2:4" ht="18" thickBot="1">
      <c r="B235" s="344"/>
      <c r="C235" s="345"/>
      <c r="D235" s="353" t="s">
        <v>1461</v>
      </c>
    </row>
    <row r="236" spans="2:4" ht="16.5" customHeight="1" thickBot="1">
      <c r="B236" s="350">
        <v>43</v>
      </c>
      <c r="C236" s="351" t="s">
        <v>7</v>
      </c>
      <c r="D236" s="354"/>
    </row>
    <row r="237" spans="2:4" ht="18" thickBot="1">
      <c r="B237" s="344"/>
      <c r="C237" s="345"/>
      <c r="D237" s="353" t="s">
        <v>665</v>
      </c>
    </row>
    <row r="238" spans="2:4" ht="18" thickBot="1">
      <c r="B238" s="344"/>
      <c r="C238" s="345"/>
      <c r="D238" s="353" t="s">
        <v>1462</v>
      </c>
    </row>
    <row r="239" spans="2:4" ht="16.5" customHeight="1" thickBot="1">
      <c r="B239" s="344"/>
      <c r="C239" s="345"/>
      <c r="D239" s="353" t="s">
        <v>1463</v>
      </c>
    </row>
    <row r="240" spans="2:4" ht="18" thickBot="1">
      <c r="B240" s="344"/>
      <c r="C240" s="347"/>
      <c r="D240" s="353" t="s">
        <v>1464</v>
      </c>
    </row>
    <row r="241" spans="2:4" ht="17" thickBot="1">
      <c r="B241" s="350">
        <v>44</v>
      </c>
      <c r="C241" s="569" t="s">
        <v>46</v>
      </c>
      <c r="D241" s="577"/>
    </row>
    <row r="242" spans="2:4" ht="18" thickBot="1">
      <c r="B242" s="344"/>
      <c r="C242" s="345"/>
      <c r="D242" s="353" t="s">
        <v>1465</v>
      </c>
    </row>
    <row r="243" spans="2:4" ht="16.5" customHeight="1" thickBot="1">
      <c r="B243" s="344"/>
      <c r="C243" s="345"/>
      <c r="D243" s="353" t="s">
        <v>639</v>
      </c>
    </row>
    <row r="244" spans="2:4" ht="18" thickBot="1">
      <c r="B244" s="344"/>
      <c r="C244" s="345"/>
      <c r="D244" s="353" t="s">
        <v>1466</v>
      </c>
    </row>
    <row r="245" spans="2:4" ht="18" thickBot="1">
      <c r="B245" s="344"/>
      <c r="C245" s="347"/>
      <c r="D245" s="353" t="s">
        <v>1467</v>
      </c>
    </row>
    <row r="246" spans="2:4" ht="17" thickBot="1">
      <c r="B246" s="350">
        <v>45</v>
      </c>
      <c r="C246" s="569" t="s">
        <v>47</v>
      </c>
      <c r="D246" s="577"/>
    </row>
    <row r="247" spans="2:4" ht="18" thickBot="1">
      <c r="B247" s="344"/>
      <c r="C247" s="345"/>
      <c r="D247" s="353" t="s">
        <v>1468</v>
      </c>
    </row>
    <row r="248" spans="2:4" ht="35" thickBot="1">
      <c r="B248" s="344"/>
      <c r="C248" s="345"/>
      <c r="D248" s="353" t="s">
        <v>1469</v>
      </c>
    </row>
    <row r="249" spans="2:4" ht="16.5" customHeight="1" thickBot="1">
      <c r="B249" s="344"/>
      <c r="C249" s="345"/>
      <c r="D249" s="353" t="s">
        <v>1470</v>
      </c>
    </row>
    <row r="250" spans="2:4" ht="17" thickBot="1">
      <c r="B250" s="574" t="s">
        <v>77</v>
      </c>
      <c r="C250" s="575"/>
      <c r="D250" s="576"/>
    </row>
    <row r="251" spans="2:4" ht="17" thickBot="1">
      <c r="B251" s="342">
        <v>46</v>
      </c>
      <c r="C251" s="569" t="s">
        <v>50</v>
      </c>
      <c r="D251" s="570"/>
    </row>
    <row r="252" spans="2:4" ht="18" thickBot="1">
      <c r="B252" s="344"/>
      <c r="C252" s="345"/>
      <c r="D252" s="353" t="s">
        <v>1471</v>
      </c>
    </row>
    <row r="253" spans="2:4" ht="16.5" customHeight="1" thickBot="1">
      <c r="B253" s="344"/>
      <c r="C253" s="345"/>
      <c r="D253" s="353" t="s">
        <v>640</v>
      </c>
    </row>
    <row r="254" spans="2:4" ht="18" thickBot="1">
      <c r="B254" s="344"/>
      <c r="C254" s="345"/>
      <c r="D254" s="353" t="s">
        <v>1472</v>
      </c>
    </row>
    <row r="255" spans="2:4" ht="45" customHeight="1" thickBot="1">
      <c r="B255" s="344"/>
      <c r="C255" s="347"/>
      <c r="D255" s="353" t="s">
        <v>1473</v>
      </c>
    </row>
    <row r="256" spans="2:4" ht="16.5" customHeight="1" thickBot="1">
      <c r="B256" s="350">
        <v>47</v>
      </c>
      <c r="C256" s="569" t="s">
        <v>51</v>
      </c>
      <c r="D256" s="570"/>
    </row>
    <row r="257" spans="2:4" ht="18" thickBot="1">
      <c r="B257" s="344"/>
      <c r="C257" s="345"/>
      <c r="D257" s="353" t="s">
        <v>641</v>
      </c>
    </row>
    <row r="258" spans="2:4" ht="18" thickBot="1">
      <c r="B258" s="344"/>
      <c r="C258" s="345"/>
      <c r="D258" s="353" t="s">
        <v>642</v>
      </c>
    </row>
    <row r="259" spans="2:4" ht="18" thickBot="1">
      <c r="B259" s="344"/>
      <c r="C259" s="345"/>
      <c r="D259" s="353" t="s">
        <v>643</v>
      </c>
    </row>
    <row r="260" spans="2:4" ht="18" thickBot="1">
      <c r="B260" s="344"/>
      <c r="C260" s="347"/>
      <c r="D260" s="353" t="s">
        <v>644</v>
      </c>
    </row>
    <row r="261" spans="2:4" ht="17" thickBot="1">
      <c r="B261" s="350">
        <v>48</v>
      </c>
      <c r="C261" s="569" t="s">
        <v>52</v>
      </c>
      <c r="D261" s="570"/>
    </row>
    <row r="262" spans="2:4" ht="18" thickBot="1">
      <c r="B262" s="344"/>
      <c r="C262" s="345"/>
      <c r="D262" s="353" t="s">
        <v>1474</v>
      </c>
    </row>
    <row r="263" spans="2:4" ht="52" thickBot="1">
      <c r="B263" s="344"/>
      <c r="C263" s="345"/>
      <c r="D263" s="353" t="s">
        <v>1475</v>
      </c>
    </row>
    <row r="264" spans="2:4" ht="16.5" customHeight="1" thickBot="1">
      <c r="B264" s="574" t="s">
        <v>388</v>
      </c>
      <c r="C264" s="575"/>
      <c r="D264" s="576"/>
    </row>
    <row r="265" spans="2:4" ht="17" thickBot="1">
      <c r="B265" s="350">
        <v>49</v>
      </c>
      <c r="C265" s="569" t="s">
        <v>53</v>
      </c>
      <c r="D265" s="570"/>
    </row>
    <row r="266" spans="2:4" ht="18" thickBot="1">
      <c r="B266" s="344"/>
      <c r="C266" s="345"/>
      <c r="D266" s="353" t="s">
        <v>666</v>
      </c>
    </row>
    <row r="267" spans="2:4" ht="18" thickBot="1">
      <c r="B267" s="344"/>
      <c r="C267" s="345"/>
      <c r="D267" s="353" t="s">
        <v>667</v>
      </c>
    </row>
    <row r="268" spans="2:4" ht="18" thickBot="1">
      <c r="B268" s="344"/>
      <c r="C268" s="347"/>
      <c r="D268" s="353" t="s">
        <v>1476</v>
      </c>
    </row>
    <row r="269" spans="2:4" ht="17" thickBot="1">
      <c r="B269" s="350">
        <v>50</v>
      </c>
      <c r="C269" s="569" t="s">
        <v>54</v>
      </c>
      <c r="D269" s="577"/>
    </row>
    <row r="270" spans="2:4" ht="18" thickBot="1">
      <c r="B270" s="344"/>
      <c r="C270" s="345"/>
      <c r="D270" s="353" t="s">
        <v>668</v>
      </c>
    </row>
    <row r="271" spans="2:4" ht="16.5" customHeight="1" thickBot="1">
      <c r="B271" s="344"/>
      <c r="C271" s="345"/>
      <c r="D271" s="353" t="s">
        <v>646</v>
      </c>
    </row>
    <row r="272" spans="2:4" ht="18" thickBot="1">
      <c r="B272" s="344"/>
      <c r="C272" s="347"/>
      <c r="D272" s="353" t="s">
        <v>1477</v>
      </c>
    </row>
    <row r="273" spans="2:4" ht="17" thickBot="1">
      <c r="B273" s="350">
        <v>51</v>
      </c>
      <c r="C273" s="569" t="s">
        <v>1478</v>
      </c>
      <c r="D273" s="577"/>
    </row>
    <row r="274" spans="2:4" ht="18" thickBot="1">
      <c r="B274" s="344"/>
      <c r="C274" s="345"/>
      <c r="D274" s="353" t="s">
        <v>1479</v>
      </c>
    </row>
    <row r="275" spans="2:4" ht="18" thickBot="1">
      <c r="B275" s="344"/>
      <c r="C275" s="345"/>
      <c r="D275" s="353" t="s">
        <v>1480</v>
      </c>
    </row>
    <row r="276" spans="2:4" ht="18" thickBot="1">
      <c r="B276" s="344"/>
      <c r="C276" s="345"/>
      <c r="D276" s="353" t="s">
        <v>647</v>
      </c>
    </row>
    <row r="277" spans="2:4" ht="18" thickBot="1">
      <c r="B277" s="344"/>
      <c r="C277" s="347"/>
      <c r="D277" s="353" t="s">
        <v>669</v>
      </c>
    </row>
    <row r="278" spans="2:4" ht="18" thickBot="1">
      <c r="B278" s="344"/>
      <c r="C278" s="348"/>
      <c r="D278" s="353" t="s">
        <v>670</v>
      </c>
    </row>
    <row r="279" spans="2:4" ht="17" thickBot="1">
      <c r="B279" s="578" t="s">
        <v>1481</v>
      </c>
      <c r="C279" s="579"/>
      <c r="D279" s="580"/>
    </row>
    <row r="280" spans="2:4" ht="17" thickBot="1">
      <c r="B280" s="350">
        <v>52</v>
      </c>
      <c r="C280" s="569" t="s">
        <v>56</v>
      </c>
      <c r="D280" s="570"/>
    </row>
    <row r="281" spans="2:4" ht="18" thickBot="1">
      <c r="B281" s="344"/>
      <c r="C281" s="345"/>
      <c r="D281" s="353" t="s">
        <v>1482</v>
      </c>
    </row>
    <row r="282" spans="2:4" ht="18" thickBot="1">
      <c r="B282" s="344"/>
      <c r="C282" s="345"/>
      <c r="D282" s="353" t="s">
        <v>1483</v>
      </c>
    </row>
    <row r="283" spans="2:4" ht="18" thickBot="1">
      <c r="B283" s="344"/>
      <c r="C283" s="347"/>
      <c r="D283" s="353" t="s">
        <v>1484</v>
      </c>
    </row>
    <row r="284" spans="2:4" ht="17" thickBot="1">
      <c r="B284" s="350">
        <v>53</v>
      </c>
      <c r="C284" s="569" t="s">
        <v>57</v>
      </c>
      <c r="D284" s="577"/>
    </row>
    <row r="285" spans="2:4" ht="18" thickBot="1">
      <c r="B285" s="344"/>
      <c r="C285" s="345"/>
      <c r="D285" s="353" t="s">
        <v>1485</v>
      </c>
    </row>
    <row r="286" spans="2:4" ht="16.5" customHeight="1" thickBot="1">
      <c r="B286" s="344"/>
      <c r="C286" s="345"/>
      <c r="D286" s="353" t="s">
        <v>1486</v>
      </c>
    </row>
    <row r="287" spans="2:4" ht="18" thickBot="1">
      <c r="B287" s="344"/>
      <c r="C287" s="347"/>
      <c r="D287" s="353" t="s">
        <v>1487</v>
      </c>
    </row>
    <row r="288" spans="2:4" ht="17" thickBot="1">
      <c r="B288" s="350">
        <v>54</v>
      </c>
      <c r="C288" s="569" t="s">
        <v>58</v>
      </c>
      <c r="D288" s="577"/>
    </row>
    <row r="289" spans="2:4" ht="18" thickBot="1">
      <c r="B289" s="344"/>
      <c r="C289" s="345"/>
      <c r="D289" s="353" t="s">
        <v>648</v>
      </c>
    </row>
    <row r="290" spans="2:4" ht="18" thickBot="1">
      <c r="B290" s="344"/>
      <c r="C290" s="345"/>
      <c r="D290" s="353" t="s">
        <v>649</v>
      </c>
    </row>
    <row r="291" spans="2:4" ht="18" thickBot="1">
      <c r="B291" s="344"/>
      <c r="C291" s="345"/>
      <c r="D291" s="353" t="s">
        <v>650</v>
      </c>
    </row>
    <row r="292" spans="2:4" ht="18" thickBot="1">
      <c r="B292" s="344"/>
      <c r="C292" s="347"/>
      <c r="D292" s="353" t="s">
        <v>1488</v>
      </c>
    </row>
    <row r="293" spans="2:4" ht="17" thickBot="1">
      <c r="B293" s="350">
        <v>55</v>
      </c>
      <c r="C293" s="569" t="s">
        <v>59</v>
      </c>
      <c r="D293" s="577"/>
    </row>
    <row r="294" spans="2:4" ht="18" thickBot="1">
      <c r="B294" s="344"/>
      <c r="C294" s="345"/>
      <c r="D294" s="353" t="s">
        <v>1489</v>
      </c>
    </row>
    <row r="295" spans="2:4" ht="18" thickBot="1">
      <c r="B295" s="344"/>
      <c r="C295" s="345"/>
      <c r="D295" s="353" t="s">
        <v>671</v>
      </c>
    </row>
    <row r="296" spans="2:4" ht="18" thickBot="1">
      <c r="B296" s="344"/>
      <c r="C296" s="345"/>
      <c r="D296" s="353" t="s">
        <v>1490</v>
      </c>
    </row>
    <row r="297" spans="2:4" ht="17" thickBot="1">
      <c r="B297" s="578" t="s">
        <v>984</v>
      </c>
      <c r="C297" s="579"/>
      <c r="D297" s="579"/>
    </row>
    <row r="298" spans="2:4" ht="17" thickBot="1">
      <c r="B298" s="342">
        <v>56</v>
      </c>
      <c r="C298" s="569" t="s">
        <v>60</v>
      </c>
      <c r="D298" s="570"/>
    </row>
    <row r="299" spans="2:4" ht="18" thickBot="1">
      <c r="B299" s="344"/>
      <c r="C299" s="345"/>
      <c r="D299" s="353" t="s">
        <v>1491</v>
      </c>
    </row>
    <row r="300" spans="2:4" ht="18" thickBot="1">
      <c r="B300" s="344"/>
      <c r="C300" s="347"/>
      <c r="D300" s="353" t="s">
        <v>1492</v>
      </c>
    </row>
    <row r="301" spans="2:4" ht="17" thickBot="1">
      <c r="B301" s="350">
        <v>57</v>
      </c>
      <c r="C301" s="569" t="s">
        <v>632</v>
      </c>
      <c r="D301" s="577"/>
    </row>
    <row r="302" spans="2:4" ht="18" thickBot="1">
      <c r="B302" s="344"/>
      <c r="C302" s="345"/>
      <c r="D302" s="353" t="s">
        <v>1493</v>
      </c>
    </row>
    <row r="303" spans="2:4" ht="18" thickBot="1">
      <c r="B303" s="344"/>
      <c r="C303" s="345"/>
      <c r="D303" s="353" t="s">
        <v>1494</v>
      </c>
    </row>
    <row r="304" spans="2:4" ht="18" thickBot="1">
      <c r="B304" s="344"/>
      <c r="C304" s="347"/>
      <c r="D304" s="353" t="s">
        <v>651</v>
      </c>
    </row>
    <row r="305" spans="2:4" ht="16.5" customHeight="1" thickBot="1">
      <c r="B305" s="350">
        <v>58</v>
      </c>
      <c r="C305" s="569" t="s">
        <v>62</v>
      </c>
      <c r="D305" s="577"/>
    </row>
    <row r="306" spans="2:4" ht="18" thickBot="1">
      <c r="B306" s="344"/>
      <c r="C306" s="345"/>
      <c r="D306" s="353" t="s">
        <v>652</v>
      </c>
    </row>
    <row r="307" spans="2:4" ht="18" thickBot="1">
      <c r="B307" s="344"/>
      <c r="C307" s="345"/>
      <c r="D307" s="353" t="s">
        <v>672</v>
      </c>
    </row>
    <row r="308" spans="2:4" ht="18" thickBot="1">
      <c r="B308" s="344"/>
      <c r="C308" s="345"/>
      <c r="D308" s="353" t="s">
        <v>1495</v>
      </c>
    </row>
    <row r="309" spans="2:4" ht="32.25" customHeight="1" thickBot="1">
      <c r="B309" s="344"/>
      <c r="C309" s="347"/>
      <c r="D309" s="353" t="s">
        <v>1496</v>
      </c>
    </row>
    <row r="310" spans="2:4" ht="17" thickBot="1">
      <c r="B310" s="578" t="s">
        <v>982</v>
      </c>
      <c r="C310" s="579"/>
      <c r="D310" s="580"/>
    </row>
    <row r="311" spans="2:4" ht="17" thickBot="1">
      <c r="B311" s="342">
        <v>59</v>
      </c>
      <c r="C311" s="569" t="s">
        <v>63</v>
      </c>
      <c r="D311" s="570"/>
    </row>
    <row r="312" spans="2:4" ht="18" thickBot="1">
      <c r="B312" s="344"/>
      <c r="C312" s="345"/>
      <c r="D312" s="353" t="s">
        <v>1497</v>
      </c>
    </row>
    <row r="313" spans="2:4" ht="18" thickBot="1">
      <c r="B313" s="344"/>
      <c r="C313" s="345"/>
      <c r="D313" s="353" t="s">
        <v>1498</v>
      </c>
    </row>
    <row r="314" spans="2:4" ht="18" thickBot="1">
      <c r="B314" s="344"/>
      <c r="C314" s="345"/>
      <c r="D314" s="353" t="s">
        <v>1499</v>
      </c>
    </row>
    <row r="315" spans="2:4" ht="18" thickBot="1">
      <c r="B315" s="344"/>
      <c r="C315" s="347"/>
      <c r="D315" s="353" t="s">
        <v>1500</v>
      </c>
    </row>
    <row r="316" spans="2:4" ht="17" thickBot="1">
      <c r="B316" s="350">
        <v>60</v>
      </c>
      <c r="C316" s="569" t="s">
        <v>64</v>
      </c>
      <c r="D316" s="570"/>
    </row>
    <row r="317" spans="2:4" ht="18" thickBot="1">
      <c r="B317" s="344"/>
      <c r="C317" s="345"/>
      <c r="D317" s="353" t="s">
        <v>337</v>
      </c>
    </row>
    <row r="318" spans="2:4" ht="18" thickBot="1">
      <c r="B318" s="344"/>
      <c r="C318" s="345"/>
      <c r="D318" s="353" t="s">
        <v>1501</v>
      </c>
    </row>
    <row r="319" spans="2:4" ht="18" thickBot="1">
      <c r="B319" s="344"/>
      <c r="C319" s="347"/>
      <c r="D319" s="353" t="s">
        <v>1502</v>
      </c>
    </row>
    <row r="320" spans="2:4" ht="17" thickBot="1">
      <c r="B320" s="350">
        <v>61</v>
      </c>
      <c r="C320" s="569" t="s">
        <v>65</v>
      </c>
      <c r="D320" s="577"/>
    </row>
    <row r="321" spans="2:4" ht="18" thickBot="1">
      <c r="B321" s="344"/>
      <c r="C321" s="345"/>
      <c r="D321" s="353" t="s">
        <v>653</v>
      </c>
    </row>
    <row r="322" spans="2:4" ht="18" thickBot="1">
      <c r="B322" s="344"/>
      <c r="C322" s="347"/>
      <c r="D322" s="353" t="s">
        <v>654</v>
      </c>
    </row>
    <row r="323" spans="2:4" ht="17" thickBot="1">
      <c r="B323" s="350">
        <v>62</v>
      </c>
      <c r="C323" s="569" t="s">
        <v>66</v>
      </c>
      <c r="D323" s="577"/>
    </row>
    <row r="324" spans="2:4" ht="18" thickBot="1">
      <c r="B324" s="344"/>
      <c r="C324" s="345"/>
      <c r="D324" s="353" t="s">
        <v>1503</v>
      </c>
    </row>
    <row r="325" spans="2:4" ht="18" thickBot="1">
      <c r="B325" s="344"/>
      <c r="C325" s="345"/>
      <c r="D325" s="353" t="s">
        <v>1504</v>
      </c>
    </row>
    <row r="326" spans="2:4" ht="18" thickBot="1">
      <c r="B326" s="344"/>
      <c r="C326" s="345"/>
      <c r="D326" s="353" t="s">
        <v>655</v>
      </c>
    </row>
    <row r="327" spans="2:4" ht="17" thickBot="1">
      <c r="B327" s="578" t="s">
        <v>983</v>
      </c>
      <c r="C327" s="579"/>
      <c r="D327" s="580"/>
    </row>
    <row r="328" spans="2:4" ht="17" thickBot="1">
      <c r="B328" s="342">
        <v>63</v>
      </c>
      <c r="C328" s="569" t="s">
        <v>67</v>
      </c>
      <c r="D328" s="570"/>
    </row>
    <row r="329" spans="2:4" ht="18" thickBot="1">
      <c r="B329" s="344"/>
      <c r="C329" s="347"/>
      <c r="D329" s="353" t="s">
        <v>353</v>
      </c>
    </row>
    <row r="330" spans="2:4" ht="17" thickBot="1">
      <c r="B330" s="350">
        <v>64</v>
      </c>
      <c r="C330" s="569" t="s">
        <v>68</v>
      </c>
      <c r="D330" s="577"/>
    </row>
    <row r="331" spans="2:4" ht="18" thickBot="1">
      <c r="B331" s="344"/>
      <c r="C331" s="347"/>
      <c r="D331" s="353" t="s">
        <v>673</v>
      </c>
    </row>
    <row r="332" spans="2:4" ht="17" thickBot="1">
      <c r="B332" s="350">
        <v>65</v>
      </c>
      <c r="C332" s="569" t="s">
        <v>69</v>
      </c>
      <c r="D332" s="577"/>
    </row>
    <row r="333" spans="2:4" ht="18" thickBot="1">
      <c r="B333" s="344"/>
      <c r="C333" s="345"/>
      <c r="D333" s="353" t="s">
        <v>1505</v>
      </c>
    </row>
    <row r="334" spans="2:4" ht="32.25" customHeight="1" thickBot="1">
      <c r="B334" s="355"/>
      <c r="C334" s="345"/>
      <c r="D334" s="356" t="s">
        <v>1506</v>
      </c>
    </row>
    <row r="335" spans="2:4" s="1" customFormat="1"/>
    <row r="336" spans="2:4" s="1" customFormat="1"/>
    <row r="337" spans="2:2" s="1" customFormat="1"/>
    <row r="338" spans="2:2" s="1" customFormat="1">
      <c r="B338" s="337"/>
    </row>
    <row r="339" spans="2:2" s="1" customFormat="1">
      <c r="B339" s="337"/>
    </row>
    <row r="340" spans="2:2" s="1" customFormat="1">
      <c r="B340" s="337"/>
    </row>
    <row r="341" spans="2:2" s="1" customFormat="1">
      <c r="B341" s="337"/>
    </row>
    <row r="342" spans="2:2" s="1" customFormat="1">
      <c r="B342" s="337"/>
    </row>
    <row r="343" spans="2:2" s="1" customFormat="1">
      <c r="B343" s="337"/>
    </row>
    <row r="344" spans="2:2" s="1" customFormat="1">
      <c r="B344" s="337"/>
    </row>
    <row r="345" spans="2:2" s="1" customFormat="1">
      <c r="B345" s="337"/>
    </row>
    <row r="346" spans="2:2" s="1" customFormat="1">
      <c r="B346" s="337"/>
    </row>
    <row r="347" spans="2:2" s="1" customFormat="1">
      <c r="B347" s="337"/>
    </row>
    <row r="348" spans="2:2" s="1" customFormat="1">
      <c r="B348" s="337"/>
    </row>
    <row r="349" spans="2:2" s="1" customFormat="1">
      <c r="B349" s="337"/>
    </row>
    <row r="350" spans="2:2" s="1" customFormat="1">
      <c r="B350" s="337"/>
    </row>
    <row r="351" spans="2:2" s="1" customFormat="1">
      <c r="B351" s="337"/>
    </row>
    <row r="352" spans="2:2" s="1" customFormat="1">
      <c r="B352" s="337"/>
    </row>
    <row r="353" spans="2:2" s="1" customFormat="1">
      <c r="B353" s="337"/>
    </row>
    <row r="354" spans="2:2" s="1" customFormat="1">
      <c r="B354" s="337"/>
    </row>
    <row r="355" spans="2:2" s="1" customFormat="1">
      <c r="B355" s="337"/>
    </row>
    <row r="356" spans="2:2" s="1" customFormat="1">
      <c r="B356" s="337"/>
    </row>
    <row r="357" spans="2:2" s="1" customFormat="1">
      <c r="B357" s="337"/>
    </row>
    <row r="358" spans="2:2" s="1" customFormat="1">
      <c r="B358" s="337"/>
    </row>
    <row r="359" spans="2:2" s="1" customFormat="1">
      <c r="B359" s="337"/>
    </row>
    <row r="360" spans="2:2" s="1" customFormat="1">
      <c r="B360" s="337"/>
    </row>
    <row r="361" spans="2:2" s="1" customFormat="1">
      <c r="B361" s="337"/>
    </row>
    <row r="362" spans="2:2" s="1" customFormat="1">
      <c r="B362" s="337"/>
    </row>
    <row r="363" spans="2:2" s="1" customFormat="1">
      <c r="B363" s="337"/>
    </row>
    <row r="364" spans="2:2" s="1" customFormat="1">
      <c r="B364" s="337"/>
    </row>
    <row r="365" spans="2:2" s="1" customFormat="1">
      <c r="B365" s="337"/>
    </row>
    <row r="366" spans="2:2" s="1" customFormat="1">
      <c r="B366" s="337"/>
    </row>
    <row r="367" spans="2:2" s="1" customFormat="1">
      <c r="B367" s="337"/>
    </row>
    <row r="368" spans="2:2" s="1" customFormat="1">
      <c r="B368" s="337"/>
    </row>
    <row r="369" spans="2:2" s="1" customFormat="1">
      <c r="B369" s="337"/>
    </row>
    <row r="370" spans="2:2" s="1" customFormat="1">
      <c r="B370" s="337"/>
    </row>
    <row r="371" spans="2:2" s="1" customFormat="1">
      <c r="B371" s="337"/>
    </row>
    <row r="372" spans="2:2" s="1" customFormat="1">
      <c r="B372" s="337"/>
    </row>
    <row r="373" spans="2:2" s="1" customFormat="1">
      <c r="B373" s="337"/>
    </row>
    <row r="374" spans="2:2" s="1" customFormat="1">
      <c r="B374" s="337"/>
    </row>
    <row r="375" spans="2:2" s="1" customFormat="1">
      <c r="B375" s="337"/>
    </row>
  </sheetData>
  <sheetProtection algorithmName="SHA-512" hashValue="auStksqEZTFcNGVFwuvWqt1oLCQVmia9n8qDAH8P5emVLKL2HAnNdAq5c7jkLeQuXlQKNW4fhjKm3nW22iwH8A==" saltValue="c02jBloXlF1eFY70tomp1Q==" spinCount="100000" sheet="1" objects="1" scenarios="1" selectLockedCells="1" selectUnlockedCells="1"/>
  <mergeCells count="74">
    <mergeCell ref="C330:D330"/>
    <mergeCell ref="C332:D332"/>
    <mergeCell ref="C311:D311"/>
    <mergeCell ref="C316:D316"/>
    <mergeCell ref="C320:D320"/>
    <mergeCell ref="C323:D323"/>
    <mergeCell ref="B327:D327"/>
    <mergeCell ref="C328:D328"/>
    <mergeCell ref="B310:D310"/>
    <mergeCell ref="C269:D269"/>
    <mergeCell ref="C273:D273"/>
    <mergeCell ref="B279:D279"/>
    <mergeCell ref="C280:D280"/>
    <mergeCell ref="C284:D284"/>
    <mergeCell ref="C288:D288"/>
    <mergeCell ref="C293:D293"/>
    <mergeCell ref="B297:D297"/>
    <mergeCell ref="C298:D298"/>
    <mergeCell ref="C301:D301"/>
    <mergeCell ref="C305:D305"/>
    <mergeCell ref="C265:D265"/>
    <mergeCell ref="C215:D215"/>
    <mergeCell ref="C220:D220"/>
    <mergeCell ref="C225:D225"/>
    <mergeCell ref="C230:D230"/>
    <mergeCell ref="C241:D241"/>
    <mergeCell ref="C246:D246"/>
    <mergeCell ref="B250:D250"/>
    <mergeCell ref="C251:D251"/>
    <mergeCell ref="C256:D256"/>
    <mergeCell ref="C261:D261"/>
    <mergeCell ref="B264:D264"/>
    <mergeCell ref="C211:D211"/>
    <mergeCell ref="C158:D158"/>
    <mergeCell ref="C160:D160"/>
    <mergeCell ref="C164:D164"/>
    <mergeCell ref="C168:D168"/>
    <mergeCell ref="C181:D181"/>
    <mergeCell ref="C186:D186"/>
    <mergeCell ref="C191:D191"/>
    <mergeCell ref="B196:D196"/>
    <mergeCell ref="C197:D197"/>
    <mergeCell ref="C202:D202"/>
    <mergeCell ref="C206:D206"/>
    <mergeCell ref="C154:D154"/>
    <mergeCell ref="C107:D107"/>
    <mergeCell ref="C111:D111"/>
    <mergeCell ref="B115:D115"/>
    <mergeCell ref="C116:D116"/>
    <mergeCell ref="C120:D120"/>
    <mergeCell ref="C124:D124"/>
    <mergeCell ref="C130:D130"/>
    <mergeCell ref="C136:D136"/>
    <mergeCell ref="C142:D142"/>
    <mergeCell ref="C146:D146"/>
    <mergeCell ref="C151:D151"/>
    <mergeCell ref="C102:D102"/>
    <mergeCell ref="C40:D40"/>
    <mergeCell ref="C48:D48"/>
    <mergeCell ref="C56:D56"/>
    <mergeCell ref="C64:D64"/>
    <mergeCell ref="C70:D70"/>
    <mergeCell ref="B78:D78"/>
    <mergeCell ref="C79:D79"/>
    <mergeCell ref="C85:D85"/>
    <mergeCell ref="C91:D91"/>
    <mergeCell ref="B95:D95"/>
    <mergeCell ref="C96:D96"/>
    <mergeCell ref="C33:D33"/>
    <mergeCell ref="B1:D1"/>
    <mergeCell ref="C10:D10"/>
    <mergeCell ref="C18:D18"/>
    <mergeCell ref="C25:D25"/>
    <mergeCell ref="B32:D32"/>
  </mergeCells>
  <pageMargins left="0.2" right="0.2" top="0.25" bottom="0.25" header="0.3" footer="0.3"/>
  <pageSetup scale="84" fitToHeight="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9DE5C-F7B7-4A59-8CE9-21507C558362}">
  <sheetPr codeName="Sheet56">
    <tabColor rgb="FFFFFF00"/>
    <pageSetUpPr fitToPage="1"/>
  </sheetPr>
  <dimension ref="A1:AG15"/>
  <sheetViews>
    <sheetView topLeftCell="B2" zoomScale="89" zoomScaleNormal="85" workbookViewId="0">
      <selection activeCell="G10" sqref="G10:X10"/>
    </sheetView>
  </sheetViews>
  <sheetFormatPr baseColWidth="10" defaultColWidth="8.6640625" defaultRowHeight="13"/>
  <cols>
    <col min="1" max="1" width="2.33203125" style="273" customWidth="1"/>
    <col min="2" max="3" width="5.6640625" style="273" customWidth="1"/>
    <col min="4" max="4" width="7.6640625" style="273" customWidth="1"/>
    <col min="5" max="6" width="5.6640625" style="273" customWidth="1"/>
    <col min="7" max="7" width="13.5" style="273" customWidth="1"/>
    <col min="8" max="9" width="5.6640625" style="273" customWidth="1"/>
    <col min="10" max="10" width="6.6640625" style="273" customWidth="1"/>
    <col min="11" max="16" width="5.6640625" style="273" customWidth="1"/>
    <col min="17" max="17" width="3.6640625" style="273" customWidth="1"/>
    <col min="18" max="24" width="5.6640625" style="273" customWidth="1"/>
    <col min="25" max="25" width="2.1640625" style="273" customWidth="1"/>
    <col min="26" max="16384" width="8.6640625" style="273"/>
  </cols>
  <sheetData>
    <row r="1" spans="1:33" ht="14" thickBot="1">
      <c r="A1" s="270"/>
      <c r="B1" s="271"/>
      <c r="C1" s="271"/>
      <c r="D1" s="271"/>
      <c r="E1" s="271"/>
      <c r="F1" s="271"/>
      <c r="G1" s="271"/>
      <c r="H1" s="271"/>
      <c r="I1" s="271"/>
      <c r="J1" s="271"/>
      <c r="K1" s="271"/>
      <c r="L1" s="271"/>
      <c r="M1" s="271"/>
      <c r="N1" s="271"/>
      <c r="O1" s="271"/>
      <c r="P1" s="271"/>
      <c r="Q1" s="271"/>
      <c r="R1" s="271"/>
      <c r="S1" s="271"/>
      <c r="T1" s="271"/>
      <c r="U1" s="271"/>
      <c r="V1" s="271"/>
      <c r="W1" s="271"/>
      <c r="X1" s="271"/>
      <c r="Y1" s="272"/>
    </row>
    <row r="2" spans="1:33" ht="28.5" customHeight="1" thickBot="1">
      <c r="A2" s="274"/>
      <c r="B2" s="848" t="s">
        <v>1305</v>
      </c>
      <c r="C2" s="849"/>
      <c r="D2" s="849"/>
      <c r="E2" s="849"/>
      <c r="F2" s="849"/>
      <c r="G2" s="849"/>
      <c r="H2" s="849"/>
      <c r="I2" s="849"/>
      <c r="J2" s="849"/>
      <c r="K2" s="849"/>
      <c r="L2" s="849"/>
      <c r="M2" s="849"/>
      <c r="N2" s="849"/>
      <c r="O2" s="849"/>
      <c r="P2" s="849"/>
      <c r="Q2" s="849"/>
      <c r="R2" s="849"/>
      <c r="S2" s="849"/>
      <c r="T2" s="849"/>
      <c r="U2" s="849"/>
      <c r="V2" s="849"/>
      <c r="W2" s="849"/>
      <c r="X2" s="850"/>
      <c r="Y2" s="275"/>
    </row>
    <row r="3" spans="1:33" s="278" customFormat="1" ht="39" customHeight="1" thickBot="1">
      <c r="A3" s="276"/>
      <c r="B3" s="851" t="s">
        <v>574</v>
      </c>
      <c r="C3" s="852"/>
      <c r="D3" s="852"/>
      <c r="E3" s="852"/>
      <c r="F3" s="853" t="s">
        <v>588</v>
      </c>
      <c r="G3" s="854"/>
      <c r="H3" s="854"/>
      <c r="I3" s="854"/>
      <c r="J3" s="854"/>
      <c r="K3" s="854"/>
      <c r="L3" s="854"/>
      <c r="M3" s="854"/>
      <c r="N3" s="854"/>
      <c r="O3" s="854"/>
      <c r="P3" s="854"/>
      <c r="Q3" s="855"/>
      <c r="R3" s="856" t="s">
        <v>576</v>
      </c>
      <c r="S3" s="857"/>
      <c r="T3" s="857"/>
      <c r="U3" s="857"/>
      <c r="V3" s="857"/>
      <c r="W3" s="857"/>
      <c r="X3" s="858"/>
      <c r="Y3" s="277"/>
    </row>
    <row r="4" spans="1:33" s="278" customFormat="1" ht="34.5" customHeight="1" thickBot="1">
      <c r="A4" s="276"/>
      <c r="B4" s="851" t="s">
        <v>577</v>
      </c>
      <c r="C4" s="852"/>
      <c r="D4" s="852"/>
      <c r="E4" s="852"/>
      <c r="F4" s="895" t="s">
        <v>1306</v>
      </c>
      <c r="G4" s="896"/>
      <c r="H4" s="896"/>
      <c r="I4" s="896"/>
      <c r="J4" s="896"/>
      <c r="K4" s="896"/>
      <c r="L4" s="896"/>
      <c r="M4" s="896"/>
      <c r="N4" s="896"/>
      <c r="O4" s="896"/>
      <c r="P4" s="896"/>
      <c r="Q4" s="897"/>
      <c r="R4" s="862" t="s">
        <v>1307</v>
      </c>
      <c r="S4" s="863"/>
      <c r="T4" s="863"/>
      <c r="U4" s="863"/>
      <c r="V4" s="863"/>
      <c r="W4" s="863"/>
      <c r="X4" s="864"/>
      <c r="Y4" s="277"/>
    </row>
    <row r="5" spans="1:33" s="278" customFormat="1" ht="32.25" customHeight="1" thickBot="1">
      <c r="A5" s="276"/>
      <c r="B5" s="851" t="s">
        <v>580</v>
      </c>
      <c r="C5" s="852"/>
      <c r="D5" s="852"/>
      <c r="E5" s="852"/>
      <c r="F5" s="899" t="s">
        <v>1309</v>
      </c>
      <c r="G5" s="900"/>
      <c r="H5" s="900"/>
      <c r="I5" s="900"/>
      <c r="J5" s="900"/>
      <c r="K5" s="900"/>
      <c r="L5" s="900"/>
      <c r="M5" s="900"/>
      <c r="N5" s="900"/>
      <c r="O5" s="900"/>
      <c r="P5" s="900"/>
      <c r="Q5" s="901"/>
      <c r="R5" s="898"/>
      <c r="S5" s="890"/>
      <c r="T5" s="890"/>
      <c r="U5" s="890"/>
      <c r="V5" s="890"/>
      <c r="W5" s="890"/>
      <c r="X5" s="891"/>
      <c r="Y5" s="277"/>
    </row>
    <row r="6" spans="1:33" s="278" customFormat="1" ht="20" customHeight="1" thickBot="1">
      <c r="A6" s="276"/>
      <c r="B6" s="833" t="s">
        <v>581</v>
      </c>
      <c r="C6" s="834"/>
      <c r="D6" s="834"/>
      <c r="E6" s="834"/>
      <c r="F6" s="834"/>
      <c r="G6" s="834"/>
      <c r="H6" s="834"/>
      <c r="I6" s="834"/>
      <c r="J6" s="834"/>
      <c r="K6" s="834"/>
      <c r="L6" s="834"/>
      <c r="M6" s="834"/>
      <c r="N6" s="834"/>
      <c r="O6" s="834"/>
      <c r="P6" s="834"/>
      <c r="Q6" s="834"/>
      <c r="R6" s="835"/>
      <c r="S6" s="835"/>
      <c r="T6" s="835"/>
      <c r="U6" s="835"/>
      <c r="V6" s="835"/>
      <c r="W6" s="835"/>
      <c r="X6" s="279"/>
      <c r="Y6" s="277"/>
    </row>
    <row r="7" spans="1:33" s="278" customFormat="1" ht="90.75" customHeight="1" thickBot="1">
      <c r="A7" s="276"/>
      <c r="B7" s="280" t="s">
        <v>582</v>
      </c>
      <c r="C7" s="281"/>
      <c r="D7" s="281"/>
      <c r="E7" s="281"/>
      <c r="F7" s="281"/>
      <c r="G7" s="843" t="s">
        <v>2015</v>
      </c>
      <c r="H7" s="844"/>
      <c r="I7" s="844"/>
      <c r="J7" s="844"/>
      <c r="K7" s="844"/>
      <c r="L7" s="844"/>
      <c r="M7" s="844"/>
      <c r="N7" s="844"/>
      <c r="O7" s="844"/>
      <c r="P7" s="844"/>
      <c r="Q7" s="844"/>
      <c r="R7" s="844"/>
      <c r="S7" s="844"/>
      <c r="T7" s="844"/>
      <c r="U7" s="844"/>
      <c r="V7" s="844"/>
      <c r="W7" s="844"/>
      <c r="X7" s="845"/>
      <c r="Y7" s="277"/>
    </row>
    <row r="8" spans="1:33" s="278" customFormat="1" ht="165.75" customHeight="1" thickBot="1">
      <c r="A8" s="276"/>
      <c r="B8" s="846" t="s">
        <v>583</v>
      </c>
      <c r="C8" s="847"/>
      <c r="D8" s="847"/>
      <c r="E8" s="847"/>
      <c r="F8" s="847"/>
      <c r="G8" s="843" t="s">
        <v>2016</v>
      </c>
      <c r="H8" s="844"/>
      <c r="I8" s="844"/>
      <c r="J8" s="844"/>
      <c r="K8" s="844"/>
      <c r="L8" s="844"/>
      <c r="M8" s="844"/>
      <c r="N8" s="844"/>
      <c r="O8" s="844"/>
      <c r="P8" s="844"/>
      <c r="Q8" s="844"/>
      <c r="R8" s="844"/>
      <c r="S8" s="844"/>
      <c r="T8" s="844"/>
      <c r="U8" s="844"/>
      <c r="V8" s="844"/>
      <c r="W8" s="844"/>
      <c r="X8" s="845"/>
      <c r="Y8" s="277"/>
    </row>
    <row r="9" spans="1:33" s="278" customFormat="1" ht="173.25" customHeight="1" thickBot="1">
      <c r="A9" s="276"/>
      <c r="B9" s="817" t="s">
        <v>584</v>
      </c>
      <c r="C9" s="818"/>
      <c r="D9" s="818"/>
      <c r="E9" s="818"/>
      <c r="F9" s="819"/>
      <c r="G9" s="884" t="s">
        <v>2017</v>
      </c>
      <c r="H9" s="885"/>
      <c r="I9" s="885"/>
      <c r="J9" s="885"/>
      <c r="K9" s="885"/>
      <c r="L9" s="885"/>
      <c r="M9" s="885"/>
      <c r="N9" s="885"/>
      <c r="O9" s="885"/>
      <c r="P9" s="885"/>
      <c r="Q9" s="885"/>
      <c r="R9" s="885"/>
      <c r="S9" s="885"/>
      <c r="T9" s="885"/>
      <c r="U9" s="885"/>
      <c r="V9" s="885"/>
      <c r="W9" s="885"/>
      <c r="X9" s="886"/>
      <c r="Y9" s="277"/>
    </row>
    <row r="10" spans="1:33" s="278" customFormat="1" ht="55.5" customHeight="1" thickBot="1">
      <c r="A10" s="276"/>
      <c r="B10" s="888" t="s">
        <v>585</v>
      </c>
      <c r="C10" s="889"/>
      <c r="D10" s="889"/>
      <c r="E10" s="889"/>
      <c r="F10" s="889"/>
      <c r="G10" s="830" t="s">
        <v>2018</v>
      </c>
      <c r="H10" s="890"/>
      <c r="I10" s="890"/>
      <c r="J10" s="890"/>
      <c r="K10" s="890"/>
      <c r="L10" s="890"/>
      <c r="M10" s="890"/>
      <c r="N10" s="890"/>
      <c r="O10" s="890"/>
      <c r="P10" s="890"/>
      <c r="Q10" s="890"/>
      <c r="R10" s="890"/>
      <c r="S10" s="890"/>
      <c r="T10" s="890"/>
      <c r="U10" s="890"/>
      <c r="V10" s="890"/>
      <c r="W10" s="890"/>
      <c r="X10" s="891"/>
      <c r="Y10" s="277"/>
    </row>
    <row r="11" spans="1:33" s="278" customFormat="1" ht="20" customHeight="1" thickBot="1">
      <c r="A11" s="276"/>
      <c r="B11" s="833"/>
      <c r="C11" s="834"/>
      <c r="D11" s="834"/>
      <c r="E11" s="834"/>
      <c r="F11" s="834"/>
      <c r="G11" s="834"/>
      <c r="H11" s="834"/>
      <c r="I11" s="834"/>
      <c r="J11" s="834"/>
      <c r="K11" s="834"/>
      <c r="L11" s="834"/>
      <c r="M11" s="834"/>
      <c r="N11" s="834"/>
      <c r="O11" s="834"/>
      <c r="P11" s="835"/>
      <c r="Q11" s="835"/>
      <c r="R11" s="835"/>
      <c r="S11" s="835"/>
      <c r="T11" s="835"/>
      <c r="U11" s="835"/>
      <c r="V11" s="835"/>
      <c r="W11" s="835"/>
      <c r="X11" s="279"/>
      <c r="Y11" s="277"/>
    </row>
    <row r="12" spans="1:33" s="278" customFormat="1" ht="30" customHeight="1" thickBot="1">
      <c r="A12" s="276"/>
      <c r="B12" s="823" t="s">
        <v>586</v>
      </c>
      <c r="C12" s="824"/>
      <c r="D12" s="887"/>
      <c r="E12" s="880" t="s">
        <v>1308</v>
      </c>
      <c r="F12" s="881"/>
      <c r="G12" s="881"/>
      <c r="H12" s="881"/>
      <c r="I12" s="881"/>
      <c r="J12" s="881"/>
      <c r="K12" s="882"/>
      <c r="L12" s="882"/>
      <c r="M12" s="882"/>
      <c r="N12" s="882"/>
      <c r="O12" s="882"/>
      <c r="P12" s="882"/>
      <c r="Q12" s="882"/>
      <c r="R12" s="882"/>
      <c r="S12" s="882"/>
      <c r="T12" s="882"/>
      <c r="U12" s="882"/>
      <c r="V12" s="882"/>
      <c r="W12" s="882"/>
      <c r="X12" s="883"/>
      <c r="Y12" s="277"/>
      <c r="Z12" s="827"/>
      <c r="AA12" s="827"/>
      <c r="AB12" s="827"/>
      <c r="AC12" s="827"/>
      <c r="AD12" s="827"/>
      <c r="AE12" s="827"/>
      <c r="AF12" s="827"/>
      <c r="AG12" s="827"/>
    </row>
    <row r="13" spans="1:33" s="278" customFormat="1" ht="15" customHeight="1" thickBot="1">
      <c r="A13" s="276"/>
      <c r="B13" s="840"/>
      <c r="C13" s="841"/>
      <c r="D13" s="892"/>
      <c r="E13" s="893"/>
      <c r="F13" s="894"/>
      <c r="G13" s="894"/>
      <c r="H13" s="894"/>
      <c r="I13" s="894"/>
      <c r="J13" s="894"/>
      <c r="K13" s="542"/>
      <c r="L13" s="542"/>
      <c r="M13" s="543"/>
      <c r="N13" s="543"/>
      <c r="O13" s="543"/>
      <c r="P13" s="544"/>
      <c r="Q13" s="544"/>
      <c r="R13" s="544"/>
      <c r="S13" s="544"/>
      <c r="T13" s="544"/>
      <c r="U13" s="544"/>
      <c r="V13" s="544"/>
      <c r="W13" s="544"/>
      <c r="X13" s="545"/>
      <c r="Y13" s="277"/>
      <c r="Z13" s="827"/>
      <c r="AA13" s="827"/>
      <c r="AB13" s="827"/>
      <c r="AC13" s="827"/>
      <c r="AD13" s="827"/>
      <c r="AE13" s="827"/>
      <c r="AF13" s="827"/>
      <c r="AG13" s="827"/>
    </row>
    <row r="14" spans="1:33" s="278" customFormat="1" ht="15" customHeight="1" thickBot="1">
      <c r="A14" s="539"/>
      <c r="B14" s="540"/>
      <c r="C14" s="540"/>
      <c r="D14" s="540"/>
      <c r="E14" s="540"/>
      <c r="F14" s="540"/>
      <c r="G14" s="540"/>
      <c r="H14" s="540"/>
      <c r="I14" s="540"/>
      <c r="J14" s="540"/>
      <c r="K14" s="540"/>
      <c r="L14" s="540"/>
      <c r="M14" s="540"/>
      <c r="N14" s="540"/>
      <c r="O14" s="540"/>
      <c r="P14" s="540"/>
      <c r="Q14" s="540"/>
      <c r="R14" s="540"/>
      <c r="S14" s="540"/>
      <c r="T14" s="540"/>
      <c r="U14" s="540"/>
      <c r="V14" s="540"/>
      <c r="W14" s="540"/>
      <c r="X14" s="540"/>
      <c r="Y14" s="541"/>
    </row>
    <row r="15" spans="1:33" ht="14" thickBot="1">
      <c r="A15" s="285"/>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7"/>
    </row>
  </sheetData>
  <sheetProtection algorithmName="SHA-512" hashValue="UcGhNJZsZ7S6r4wg5NiqBVesIsSUEDXFE7MVXYjK+6UmSMZKA/Pp1gRZcWjqZFRvyqHkk+i4+yq+8va8XlFYKg==" saltValue="gnenKjpyZhumnYOPMR3ffQ==" spinCount="100000" sheet="1"/>
  <customSheetViews>
    <customSheetView guid="{15F8A144-BC19-4B70-B468-75C2D0F16780}" scale="89" fitToPage="1" printArea="1">
      <selection activeCell="G8" sqref="G8:X8"/>
      <pageMargins left="0.25" right="0.25" top="0.25" bottom="0.25" header="0.5" footer="0.5"/>
      <printOptions horizontalCentered="1" gridLines="1"/>
      <pageSetup scale="78" orientation="landscape" r:id="rId1"/>
      <headerFooter alignWithMargins="0"/>
    </customSheetView>
  </customSheetViews>
  <mergeCells count="24">
    <mergeCell ref="B6:W6"/>
    <mergeCell ref="G7:X7"/>
    <mergeCell ref="B8:F8"/>
    <mergeCell ref="B2:X2"/>
    <mergeCell ref="B3:E3"/>
    <mergeCell ref="F3:Q3"/>
    <mergeCell ref="R3:X3"/>
    <mergeCell ref="B4:E4"/>
    <mergeCell ref="F4:Q4"/>
    <mergeCell ref="R4:X5"/>
    <mergeCell ref="B5:E5"/>
    <mergeCell ref="F5:Q5"/>
    <mergeCell ref="G8:X8"/>
    <mergeCell ref="E12:X12"/>
    <mergeCell ref="Z13:AG13"/>
    <mergeCell ref="B9:F9"/>
    <mergeCell ref="G9:X9"/>
    <mergeCell ref="B12:D12"/>
    <mergeCell ref="Z12:AG12"/>
    <mergeCell ref="B10:F10"/>
    <mergeCell ref="G10:X10"/>
    <mergeCell ref="B11:W11"/>
    <mergeCell ref="B13:D13"/>
    <mergeCell ref="E13:J13"/>
  </mergeCells>
  <conditionalFormatting sqref="B2:B5 B6:X6 B11:X11 B13">
    <cfRule type="expression" dxfId="19" priority="10" stopIfTrue="1">
      <formula>SEARCH("&lt;",B2,1)</formula>
    </cfRule>
  </conditionalFormatting>
  <conditionalFormatting sqref="B7:B10">
    <cfRule type="expression" dxfId="18" priority="8" stopIfTrue="1">
      <formula>SEARCH("&lt;",B7,1)</formula>
    </cfRule>
  </conditionalFormatting>
  <conditionalFormatting sqref="E12:E13">
    <cfRule type="expression" dxfId="17" priority="2" stopIfTrue="1">
      <formula>SEARCH("&lt;",E12,1)</formula>
    </cfRule>
  </conditionalFormatting>
  <conditionalFormatting sqref="F5">
    <cfRule type="expression" dxfId="16" priority="6" stopIfTrue="1">
      <formula>SEARCH("&lt;",F5,1)</formula>
    </cfRule>
  </conditionalFormatting>
  <conditionalFormatting sqref="K13:O13">
    <cfRule type="expression" dxfId="15" priority="4" stopIfTrue="1">
      <formula>SEARCH("&lt;",K13,1)</formula>
    </cfRule>
  </conditionalFormatting>
  <conditionalFormatting sqref="R3:R4">
    <cfRule type="expression" dxfId="14" priority="7" stopIfTrue="1">
      <formula>SEARCH("&lt;",R3,1)</formula>
    </cfRule>
  </conditionalFormatting>
  <conditionalFormatting sqref="Z12:AG13">
    <cfRule type="expression" dxfId="13" priority="17" stopIfTrue="1">
      <formula>SEARCH("&lt;",Z12,1)</formula>
    </cfRule>
  </conditionalFormatting>
  <printOptions horizontalCentered="1" gridLines="1"/>
  <pageMargins left="0.25" right="0.25" top="0.25" bottom="0.25" header="0.5" footer="0.5"/>
  <pageSetup scale="72" orientation="landscape" r:id="rId2"/>
  <headerFooter alignWithMargins="0"/>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F1528-3B81-4DD9-9EE2-11076CF6CC2D}">
  <sheetPr codeName="Sheet57">
    <tabColor rgb="FFFFFF00"/>
    <pageSetUpPr fitToPage="1"/>
  </sheetPr>
  <dimension ref="B1:Y17"/>
  <sheetViews>
    <sheetView zoomScale="89" zoomScaleNormal="85" workbookViewId="0">
      <selection activeCell="N26" sqref="N26"/>
    </sheetView>
  </sheetViews>
  <sheetFormatPr baseColWidth="10" defaultColWidth="8.6640625" defaultRowHeight="13"/>
  <cols>
    <col min="1" max="1" width="2.33203125" style="273" customWidth="1"/>
    <col min="2" max="3" width="5.6640625" style="273" customWidth="1"/>
    <col min="4" max="4" width="7.6640625" style="273" customWidth="1"/>
    <col min="5" max="6" width="5.6640625" style="273" customWidth="1"/>
    <col min="7" max="7" width="13.5" style="273" customWidth="1"/>
    <col min="8" max="9" width="5.6640625" style="273" customWidth="1"/>
    <col min="10" max="10" width="6.6640625" style="273" customWidth="1"/>
    <col min="11" max="16" width="5.6640625" style="273" customWidth="1"/>
    <col min="17" max="17" width="3.6640625" style="273" customWidth="1"/>
    <col min="18" max="24" width="5.6640625" style="273" customWidth="1"/>
    <col min="25" max="25" width="2.1640625" style="273" customWidth="1"/>
    <col min="26" max="16384" width="8.6640625" style="273"/>
  </cols>
  <sheetData>
    <row r="1" spans="2:25" ht="14" thickBot="1">
      <c r="B1" s="548"/>
      <c r="C1" s="548"/>
      <c r="D1" s="548"/>
      <c r="E1" s="548"/>
      <c r="F1" s="548"/>
      <c r="G1" s="548"/>
      <c r="H1" s="548"/>
      <c r="I1" s="548"/>
      <c r="J1" s="548"/>
      <c r="K1" s="548"/>
      <c r="L1" s="548"/>
      <c r="M1" s="548"/>
      <c r="N1" s="548"/>
      <c r="O1" s="548"/>
      <c r="P1" s="548"/>
      <c r="Q1" s="548"/>
      <c r="R1" s="548"/>
      <c r="S1" s="548"/>
      <c r="T1" s="548"/>
      <c r="U1" s="548"/>
      <c r="V1" s="548"/>
      <c r="W1" s="548"/>
      <c r="X1" s="548"/>
      <c r="Y1" s="549"/>
    </row>
    <row r="2" spans="2:25" ht="28.5" customHeight="1" thickBot="1">
      <c r="B2" s="904" t="s">
        <v>2060</v>
      </c>
      <c r="C2" s="905"/>
      <c r="D2" s="905"/>
      <c r="E2" s="905"/>
      <c r="F2" s="905"/>
      <c r="G2" s="905"/>
      <c r="H2" s="905"/>
      <c r="I2" s="905"/>
      <c r="J2" s="905"/>
      <c r="K2" s="905"/>
      <c r="L2" s="905"/>
      <c r="M2" s="905"/>
      <c r="N2" s="905"/>
      <c r="O2" s="905"/>
      <c r="P2" s="905"/>
      <c r="Q2" s="905"/>
      <c r="R2" s="905"/>
      <c r="S2" s="905"/>
      <c r="T2" s="905"/>
      <c r="U2" s="905"/>
      <c r="V2" s="905"/>
      <c r="W2" s="905"/>
      <c r="X2" s="906"/>
      <c r="Y2" s="550"/>
    </row>
    <row r="3" spans="2:25" s="278" customFormat="1" ht="39" customHeight="1" thickBot="1">
      <c r="B3" s="907" t="s">
        <v>574</v>
      </c>
      <c r="C3" s="908"/>
      <c r="D3" s="908"/>
      <c r="E3" s="908"/>
      <c r="F3" s="909" t="s">
        <v>2061</v>
      </c>
      <c r="G3" s="910"/>
      <c r="H3" s="910"/>
      <c r="I3" s="910"/>
      <c r="J3" s="910"/>
      <c r="K3" s="910"/>
      <c r="L3" s="910"/>
      <c r="M3" s="910"/>
      <c r="N3" s="910"/>
      <c r="O3" s="910"/>
      <c r="P3" s="910"/>
      <c r="Q3" s="911"/>
      <c r="R3" s="912" t="s">
        <v>576</v>
      </c>
      <c r="S3" s="913"/>
      <c r="T3" s="913"/>
      <c r="U3" s="913"/>
      <c r="V3" s="913"/>
      <c r="W3" s="913"/>
      <c r="X3" s="914"/>
      <c r="Y3" s="551"/>
    </row>
    <row r="4" spans="2:25" s="278" customFormat="1" ht="34.5" customHeight="1" thickBot="1">
      <c r="B4" s="907" t="s">
        <v>577</v>
      </c>
      <c r="C4" s="908"/>
      <c r="D4" s="908"/>
      <c r="E4" s="908"/>
      <c r="F4" s="895" t="s">
        <v>2062</v>
      </c>
      <c r="G4" s="896"/>
      <c r="H4" s="896"/>
      <c r="I4" s="896"/>
      <c r="J4" s="896"/>
      <c r="K4" s="896"/>
      <c r="L4" s="896"/>
      <c r="M4" s="896"/>
      <c r="N4" s="896"/>
      <c r="O4" s="896"/>
      <c r="P4" s="896"/>
      <c r="Q4" s="897"/>
      <c r="R4" s="915" t="s">
        <v>1307</v>
      </c>
      <c r="S4" s="916"/>
      <c r="T4" s="916"/>
      <c r="U4" s="916"/>
      <c r="V4" s="916"/>
      <c r="W4" s="916"/>
      <c r="X4" s="917"/>
      <c r="Y4" s="551"/>
    </row>
    <row r="5" spans="2:25" s="278" customFormat="1" ht="32.25" customHeight="1" thickBot="1">
      <c r="B5" s="907" t="s">
        <v>580</v>
      </c>
      <c r="C5" s="908"/>
      <c r="D5" s="908"/>
      <c r="E5" s="908"/>
      <c r="F5" s="899" t="s">
        <v>1308</v>
      </c>
      <c r="G5" s="900"/>
      <c r="H5" s="900"/>
      <c r="I5" s="900"/>
      <c r="J5" s="900"/>
      <c r="K5" s="900"/>
      <c r="L5" s="900"/>
      <c r="M5" s="900"/>
      <c r="N5" s="900"/>
      <c r="O5" s="900"/>
      <c r="P5" s="900"/>
      <c r="Q5" s="901"/>
      <c r="R5" s="918"/>
      <c r="S5" s="919"/>
      <c r="T5" s="919"/>
      <c r="U5" s="919"/>
      <c r="V5" s="919"/>
      <c r="W5" s="919"/>
      <c r="X5" s="920"/>
      <c r="Y5" s="551"/>
    </row>
    <row r="6" spans="2:25" s="278" customFormat="1" ht="30" customHeight="1" thickBot="1">
      <c r="B6" s="921" t="s">
        <v>581</v>
      </c>
      <c r="C6" s="922"/>
      <c r="D6" s="922"/>
      <c r="E6" s="922"/>
      <c r="F6" s="922"/>
      <c r="G6" s="922"/>
      <c r="H6" s="922"/>
      <c r="I6" s="922"/>
      <c r="J6" s="922"/>
      <c r="K6" s="922"/>
      <c r="L6" s="922"/>
      <c r="M6" s="922"/>
      <c r="N6" s="922"/>
      <c r="O6" s="922"/>
      <c r="P6" s="922"/>
      <c r="Q6" s="922"/>
      <c r="R6" s="923"/>
      <c r="S6" s="923"/>
      <c r="T6" s="923"/>
      <c r="U6" s="923"/>
      <c r="V6" s="923"/>
      <c r="W6" s="923"/>
      <c r="X6" s="552"/>
      <c r="Y6" s="551"/>
    </row>
    <row r="7" spans="2:25" s="278" customFormat="1" ht="20" customHeight="1" thickBot="1">
      <c r="B7" s="553" t="s">
        <v>582</v>
      </c>
      <c r="C7" s="554"/>
      <c r="D7" s="554"/>
      <c r="E7" s="554"/>
      <c r="F7" s="554"/>
      <c r="G7" s="924" t="s">
        <v>2063</v>
      </c>
      <c r="H7" s="925"/>
      <c r="I7" s="925"/>
      <c r="J7" s="925"/>
      <c r="K7" s="925"/>
      <c r="L7" s="925"/>
      <c r="M7" s="925"/>
      <c r="N7" s="925"/>
      <c r="O7" s="925"/>
      <c r="P7" s="925"/>
      <c r="Q7" s="925"/>
      <c r="R7" s="925"/>
      <c r="S7" s="925"/>
      <c r="T7" s="925"/>
      <c r="U7" s="925"/>
      <c r="V7" s="925"/>
      <c r="W7" s="925"/>
      <c r="X7" s="926"/>
      <c r="Y7" s="551"/>
    </row>
    <row r="8" spans="2:25" s="278" customFormat="1" ht="161.25" customHeight="1" thickBot="1">
      <c r="B8" s="927" t="s">
        <v>583</v>
      </c>
      <c r="C8" s="928"/>
      <c r="D8" s="928"/>
      <c r="E8" s="928"/>
      <c r="F8" s="928"/>
      <c r="G8" s="924" t="s">
        <v>2064</v>
      </c>
      <c r="H8" s="925"/>
      <c r="I8" s="925"/>
      <c r="J8" s="925"/>
      <c r="K8" s="925"/>
      <c r="L8" s="925"/>
      <c r="M8" s="925"/>
      <c r="N8" s="925"/>
      <c r="O8" s="925"/>
      <c r="P8" s="925"/>
      <c r="Q8" s="925"/>
      <c r="R8" s="925"/>
      <c r="S8" s="925"/>
      <c r="T8" s="925"/>
      <c r="U8" s="925"/>
      <c r="V8" s="925"/>
      <c r="W8" s="925"/>
      <c r="X8" s="926"/>
      <c r="Y8" s="551"/>
    </row>
    <row r="9" spans="2:25" s="278" customFormat="1" ht="165.75" customHeight="1" thickBot="1">
      <c r="B9" s="929" t="s">
        <v>584</v>
      </c>
      <c r="C9" s="930"/>
      <c r="D9" s="930"/>
      <c r="E9" s="930"/>
      <c r="F9" s="931"/>
      <c r="G9" s="884" t="s">
        <v>2065</v>
      </c>
      <c r="H9" s="885"/>
      <c r="I9" s="885"/>
      <c r="J9" s="885"/>
      <c r="K9" s="885"/>
      <c r="L9" s="885"/>
      <c r="M9" s="885"/>
      <c r="N9" s="885"/>
      <c r="O9" s="885"/>
      <c r="P9" s="885"/>
      <c r="Q9" s="885"/>
      <c r="R9" s="885"/>
      <c r="S9" s="885"/>
      <c r="T9" s="885"/>
      <c r="U9" s="885"/>
      <c r="V9" s="885"/>
      <c r="W9" s="885"/>
      <c r="X9" s="886"/>
      <c r="Y9" s="551"/>
    </row>
    <row r="10" spans="2:25" s="278" customFormat="1" ht="173.25" customHeight="1" thickBot="1">
      <c r="B10" s="942" t="s">
        <v>585</v>
      </c>
      <c r="C10" s="943"/>
      <c r="D10" s="943"/>
      <c r="E10" s="943"/>
      <c r="F10" s="943"/>
      <c r="G10" s="944" t="s">
        <v>2066</v>
      </c>
      <c r="H10" s="919"/>
      <c r="I10" s="919"/>
      <c r="J10" s="919"/>
      <c r="K10" s="919"/>
      <c r="L10" s="919"/>
      <c r="M10" s="919"/>
      <c r="N10" s="919"/>
      <c r="O10" s="919"/>
      <c r="P10" s="919"/>
      <c r="Q10" s="919"/>
      <c r="R10" s="919"/>
      <c r="S10" s="919"/>
      <c r="T10" s="919"/>
      <c r="U10" s="919"/>
      <c r="V10" s="919"/>
      <c r="W10" s="919"/>
      <c r="X10" s="920"/>
      <c r="Y10" s="551"/>
    </row>
    <row r="11" spans="2:25" s="278" customFormat="1" ht="39.75" customHeight="1" thickBot="1">
      <c r="B11" s="921"/>
      <c r="C11" s="922"/>
      <c r="D11" s="922"/>
      <c r="E11" s="922"/>
      <c r="F11" s="922"/>
      <c r="G11" s="922"/>
      <c r="H11" s="922"/>
      <c r="I11" s="922"/>
      <c r="J11" s="922"/>
      <c r="K11" s="922"/>
      <c r="L11" s="922"/>
      <c r="M11" s="922"/>
      <c r="N11" s="922"/>
      <c r="O11" s="922"/>
      <c r="P11" s="923"/>
      <c r="Q11" s="923"/>
      <c r="R11" s="923"/>
      <c r="S11" s="923"/>
      <c r="T11" s="923"/>
      <c r="U11" s="923"/>
      <c r="V11" s="923"/>
      <c r="W11" s="923"/>
      <c r="X11" s="552"/>
      <c r="Y11" s="551"/>
    </row>
    <row r="12" spans="2:25" s="278" customFormat="1" ht="20" customHeight="1" thickBot="1">
      <c r="B12" s="945" t="s">
        <v>586</v>
      </c>
      <c r="C12" s="946"/>
      <c r="D12" s="947"/>
      <c r="E12" s="880" t="s">
        <v>1308</v>
      </c>
      <c r="F12" s="881"/>
      <c r="G12" s="881"/>
      <c r="H12" s="881"/>
      <c r="I12" s="881"/>
      <c r="J12" s="881"/>
      <c r="K12" s="932"/>
      <c r="L12" s="932"/>
      <c r="M12" s="932"/>
      <c r="N12" s="932"/>
      <c r="O12" s="932"/>
      <c r="P12" s="932"/>
      <c r="Q12" s="932"/>
      <c r="R12" s="932"/>
      <c r="S12" s="932"/>
      <c r="T12" s="932"/>
      <c r="U12" s="932"/>
      <c r="V12" s="932"/>
      <c r="W12" s="932"/>
      <c r="X12" s="933"/>
      <c r="Y12" s="551"/>
    </row>
    <row r="13" spans="2:25" s="278" customFormat="1" ht="20.25" customHeight="1" thickBot="1">
      <c r="B13" s="939"/>
      <c r="C13" s="940"/>
      <c r="D13" s="941"/>
      <c r="E13" s="880"/>
      <c r="F13" s="881"/>
      <c r="G13" s="881"/>
      <c r="H13" s="881"/>
      <c r="I13" s="881"/>
      <c r="J13" s="881"/>
      <c r="K13" s="932"/>
      <c r="L13" s="932"/>
      <c r="M13" s="932"/>
      <c r="N13" s="932"/>
      <c r="O13" s="932"/>
      <c r="P13" s="932"/>
      <c r="Q13" s="932"/>
      <c r="R13" s="932"/>
      <c r="S13" s="932"/>
      <c r="T13" s="932"/>
      <c r="U13" s="932"/>
      <c r="V13" s="932"/>
      <c r="W13" s="932"/>
      <c r="X13" s="933"/>
      <c r="Y13" s="551"/>
    </row>
    <row r="14" spans="2:25" s="278" customFormat="1" ht="15" customHeight="1" thickBot="1">
      <c r="B14" s="934"/>
      <c r="C14" s="592"/>
      <c r="D14" s="592"/>
      <c r="E14" s="592"/>
      <c r="F14" s="592"/>
      <c r="G14" s="592"/>
      <c r="H14" s="592"/>
      <c r="I14" s="592"/>
      <c r="J14" s="592"/>
      <c r="K14" s="592"/>
      <c r="L14" s="592"/>
      <c r="M14" s="592"/>
      <c r="N14" s="592"/>
      <c r="O14" s="592"/>
      <c r="P14" s="592"/>
      <c r="Q14" s="592"/>
      <c r="R14" s="592"/>
      <c r="S14" s="592"/>
      <c r="T14" s="592"/>
      <c r="U14" s="592"/>
      <c r="V14" s="592"/>
      <c r="W14" s="592"/>
      <c r="X14" s="935"/>
      <c r="Y14" s="555"/>
    </row>
    <row r="15" spans="2:25" s="278" customFormat="1" ht="15" customHeight="1" thickBot="1">
      <c r="B15" s="936"/>
      <c r="C15" s="937"/>
      <c r="D15" s="937"/>
      <c r="E15" s="937"/>
      <c r="F15" s="937"/>
      <c r="G15" s="937"/>
      <c r="H15" s="937"/>
      <c r="I15" s="937"/>
      <c r="J15" s="937"/>
      <c r="K15" s="937"/>
      <c r="L15" s="937"/>
      <c r="M15" s="937"/>
      <c r="N15" s="937"/>
      <c r="O15" s="937"/>
      <c r="P15" s="937"/>
      <c r="Q15" s="937"/>
      <c r="R15" s="937"/>
      <c r="S15" s="937"/>
      <c r="T15" s="937"/>
      <c r="U15" s="937"/>
      <c r="V15" s="937"/>
      <c r="W15" s="937"/>
      <c r="X15" s="938"/>
      <c r="Y15" s="555"/>
    </row>
    <row r="16" spans="2:25" s="278" customFormat="1" ht="15" customHeight="1">
      <c r="B16" s="902"/>
      <c r="C16" s="902"/>
      <c r="D16" s="902"/>
      <c r="E16" s="903"/>
      <c r="F16" s="903"/>
      <c r="G16" s="903"/>
      <c r="H16" s="903"/>
      <c r="I16" s="903"/>
      <c r="J16" s="903"/>
      <c r="K16" s="556"/>
      <c r="L16" s="556"/>
      <c r="M16" s="557"/>
      <c r="N16" s="557"/>
      <c r="O16" s="557"/>
      <c r="P16" s="558"/>
    </row>
    <row r="17" spans="25:25">
      <c r="Y17" s="278"/>
    </row>
  </sheetData>
  <sheetProtection algorithmName="SHA-512" hashValue="xNIcZjHpaDLfgzuhMLby+qIiQxGXtWjtq4dbTSOsIprXa0xzcH0tZYNjvFVYBlgGNhGMsyBXRuWCC0OB2QJKPA==" saltValue="Z4RrOMEmCAb0r3cn+OoxRg==" spinCount="100000" sheet="1"/>
  <customSheetViews>
    <customSheetView guid="{15F8A144-BC19-4B70-B468-75C2D0F16780}" scale="89" fitToPage="1" printArea="1">
      <selection activeCell="G8" sqref="G8:X8"/>
      <pageMargins left="0.25" right="0.25" top="0.25" bottom="0.25" header="0.5" footer="0.5"/>
      <printOptions horizontalCentered="1" gridLines="1"/>
      <pageSetup scale="78" orientation="landscape" r:id="rId1"/>
      <headerFooter alignWithMargins="0"/>
    </customSheetView>
  </customSheetViews>
  <mergeCells count="26">
    <mergeCell ref="E13:X13"/>
    <mergeCell ref="B14:X14"/>
    <mergeCell ref="B15:X15"/>
    <mergeCell ref="B13:D13"/>
    <mergeCell ref="F5:Q5"/>
    <mergeCell ref="G9:X9"/>
    <mergeCell ref="B10:F10"/>
    <mergeCell ref="G10:X10"/>
    <mergeCell ref="B12:D12"/>
    <mergeCell ref="E12:X12"/>
    <mergeCell ref="B16:D16"/>
    <mergeCell ref="E16:J16"/>
    <mergeCell ref="B2:X2"/>
    <mergeCell ref="B3:E3"/>
    <mergeCell ref="F3:Q3"/>
    <mergeCell ref="R3:X3"/>
    <mergeCell ref="B4:E4"/>
    <mergeCell ref="F4:Q4"/>
    <mergeCell ref="R4:X5"/>
    <mergeCell ref="B6:W6"/>
    <mergeCell ref="G7:X7"/>
    <mergeCell ref="B8:F8"/>
    <mergeCell ref="B11:W11"/>
    <mergeCell ref="G8:X8"/>
    <mergeCell ref="B9:F9"/>
    <mergeCell ref="B5:E5"/>
  </mergeCells>
  <conditionalFormatting sqref="B2:B5 B6:X6 B11:X11 B13">
    <cfRule type="expression" dxfId="12" priority="6" stopIfTrue="1">
      <formula>SEARCH("&lt;",B2,1)</formula>
    </cfRule>
  </conditionalFormatting>
  <conditionalFormatting sqref="B7:B10">
    <cfRule type="expression" dxfId="11" priority="5" stopIfTrue="1">
      <formula>SEARCH("&lt;",B7,1)</formula>
    </cfRule>
  </conditionalFormatting>
  <conditionalFormatting sqref="B16">
    <cfRule type="expression" dxfId="10" priority="9" stopIfTrue="1">
      <formula>SEARCH("&lt;",B16,1)</formula>
    </cfRule>
  </conditionalFormatting>
  <conditionalFormatting sqref="E12:E13">
    <cfRule type="expression" dxfId="9" priority="1" stopIfTrue="1">
      <formula>SEARCH("&lt;",E12,1)</formula>
    </cfRule>
  </conditionalFormatting>
  <conditionalFormatting sqref="E16">
    <cfRule type="expression" dxfId="8" priority="7" stopIfTrue="1">
      <formula>SEARCH("&lt;",E16,1)</formula>
    </cfRule>
  </conditionalFormatting>
  <conditionalFormatting sqref="F5">
    <cfRule type="expression" dxfId="7" priority="3" stopIfTrue="1">
      <formula>SEARCH("&lt;",F5,1)</formula>
    </cfRule>
  </conditionalFormatting>
  <conditionalFormatting sqref="K16:O16">
    <cfRule type="expression" dxfId="6" priority="8" stopIfTrue="1">
      <formula>SEARCH("&lt;",K16,1)</formula>
    </cfRule>
  </conditionalFormatting>
  <conditionalFormatting sqref="R3:R4">
    <cfRule type="expression" dxfId="5" priority="4" stopIfTrue="1">
      <formula>SEARCH("&lt;",R3,1)</formula>
    </cfRule>
  </conditionalFormatting>
  <printOptions horizontalCentered="1" gridLines="1"/>
  <pageMargins left="0.25" right="0.25" top="0.25" bottom="0.25" header="0.5" footer="0.5"/>
  <pageSetup scale="72" orientation="landscape" r:id="rId2"/>
  <headerFooter alignWithMargins="0"/>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639DC-8BA5-40B6-8B8A-DD47E2F0839B}">
  <sheetPr codeName="Sheet58">
    <tabColor rgb="FFFFFF00"/>
    <pageSetUpPr fitToPage="1"/>
  </sheetPr>
  <dimension ref="A1:AG14"/>
  <sheetViews>
    <sheetView zoomScale="89" zoomScaleNormal="85" workbookViewId="0">
      <selection activeCell="B2" sqref="B2:X2"/>
    </sheetView>
  </sheetViews>
  <sheetFormatPr baseColWidth="10" defaultColWidth="8.6640625" defaultRowHeight="13"/>
  <cols>
    <col min="1" max="1" width="2.33203125" style="273" customWidth="1"/>
    <col min="2" max="3" width="5.6640625" style="273" customWidth="1"/>
    <col min="4" max="4" width="7.6640625" style="273" customWidth="1"/>
    <col min="5" max="6" width="5.6640625" style="273" customWidth="1"/>
    <col min="7" max="7" width="13.5" style="273" customWidth="1"/>
    <col min="8" max="9" width="5.6640625" style="273" customWidth="1"/>
    <col min="10" max="10" width="6.6640625" style="273" customWidth="1"/>
    <col min="11" max="16" width="5.6640625" style="273" customWidth="1"/>
    <col min="17" max="17" width="3.6640625" style="273" customWidth="1"/>
    <col min="18" max="24" width="5.6640625" style="273" customWidth="1"/>
    <col min="25" max="25" width="2.1640625" style="273" customWidth="1"/>
    <col min="26" max="16384" width="8.6640625" style="273"/>
  </cols>
  <sheetData>
    <row r="1" spans="1:33" ht="14" thickBot="1">
      <c r="A1" s="270"/>
      <c r="B1" s="271"/>
      <c r="C1" s="271"/>
      <c r="D1" s="271"/>
      <c r="E1" s="271"/>
      <c r="F1" s="271"/>
      <c r="G1" s="271"/>
      <c r="H1" s="271"/>
      <c r="I1" s="271"/>
      <c r="J1" s="271"/>
      <c r="K1" s="271"/>
      <c r="L1" s="271"/>
      <c r="M1" s="271"/>
      <c r="N1" s="271"/>
      <c r="O1" s="271"/>
      <c r="P1" s="271"/>
      <c r="Q1" s="271"/>
      <c r="R1" s="271"/>
      <c r="S1" s="271"/>
      <c r="T1" s="271"/>
      <c r="U1" s="271"/>
      <c r="V1" s="271"/>
      <c r="W1" s="271"/>
      <c r="X1" s="271"/>
      <c r="Y1" s="272"/>
    </row>
    <row r="2" spans="1:33" ht="28.5" customHeight="1" thickBot="1">
      <c r="A2" s="274"/>
      <c r="B2" s="848" t="s">
        <v>1299</v>
      </c>
      <c r="C2" s="849"/>
      <c r="D2" s="849"/>
      <c r="E2" s="849"/>
      <c r="F2" s="849"/>
      <c r="G2" s="849"/>
      <c r="H2" s="849"/>
      <c r="I2" s="849"/>
      <c r="J2" s="849"/>
      <c r="K2" s="849"/>
      <c r="L2" s="849"/>
      <c r="M2" s="849"/>
      <c r="N2" s="849"/>
      <c r="O2" s="849"/>
      <c r="P2" s="849"/>
      <c r="Q2" s="849"/>
      <c r="R2" s="849"/>
      <c r="S2" s="849"/>
      <c r="T2" s="849"/>
      <c r="U2" s="849"/>
      <c r="V2" s="849"/>
      <c r="W2" s="849"/>
      <c r="X2" s="850"/>
      <c r="Y2" s="275"/>
    </row>
    <row r="3" spans="1:33" s="278" customFormat="1" ht="39" customHeight="1" thickBot="1">
      <c r="A3" s="276"/>
      <c r="B3" s="851" t="s">
        <v>574</v>
      </c>
      <c r="C3" s="852"/>
      <c r="D3" s="852"/>
      <c r="E3" s="852"/>
      <c r="F3" s="853" t="s">
        <v>1300</v>
      </c>
      <c r="G3" s="854"/>
      <c r="H3" s="854"/>
      <c r="I3" s="854"/>
      <c r="J3" s="854"/>
      <c r="K3" s="854"/>
      <c r="L3" s="854"/>
      <c r="M3" s="854"/>
      <c r="N3" s="854"/>
      <c r="O3" s="854"/>
      <c r="P3" s="854"/>
      <c r="Q3" s="855"/>
      <c r="R3" s="856" t="s">
        <v>576</v>
      </c>
      <c r="S3" s="857"/>
      <c r="T3" s="857"/>
      <c r="U3" s="857"/>
      <c r="V3" s="857"/>
      <c r="W3" s="857"/>
      <c r="X3" s="858"/>
      <c r="Y3" s="277"/>
    </row>
    <row r="4" spans="1:33" s="278" customFormat="1" ht="34.5" customHeight="1" thickBot="1">
      <c r="A4" s="276"/>
      <c r="B4" s="851" t="s">
        <v>577</v>
      </c>
      <c r="C4" s="852"/>
      <c r="D4" s="852"/>
      <c r="E4" s="852"/>
      <c r="F4" s="859" t="s">
        <v>1301</v>
      </c>
      <c r="G4" s="860"/>
      <c r="H4" s="860"/>
      <c r="I4" s="860"/>
      <c r="J4" s="860"/>
      <c r="K4" s="860"/>
      <c r="L4" s="860"/>
      <c r="M4" s="860"/>
      <c r="N4" s="860"/>
      <c r="O4" s="860"/>
      <c r="P4" s="860"/>
      <c r="Q4" s="861"/>
      <c r="R4" s="862" t="s">
        <v>1302</v>
      </c>
      <c r="S4" s="863"/>
      <c r="T4" s="863"/>
      <c r="U4" s="863"/>
      <c r="V4" s="863"/>
      <c r="W4" s="863"/>
      <c r="X4" s="864"/>
      <c r="Y4" s="277"/>
    </row>
    <row r="5" spans="1:33" s="278" customFormat="1" ht="32.25" customHeight="1" thickBot="1">
      <c r="A5" s="276"/>
      <c r="B5" s="851" t="s">
        <v>580</v>
      </c>
      <c r="C5" s="852"/>
      <c r="D5" s="852"/>
      <c r="E5" s="852"/>
      <c r="F5" s="869" t="s">
        <v>1303</v>
      </c>
      <c r="G5" s="870"/>
      <c r="H5" s="870"/>
      <c r="I5" s="870"/>
      <c r="J5" s="870"/>
      <c r="K5" s="870"/>
      <c r="L5" s="870"/>
      <c r="M5" s="870"/>
      <c r="N5" s="870"/>
      <c r="O5" s="870"/>
      <c r="P5" s="870"/>
      <c r="Q5" s="871"/>
      <c r="R5" s="898"/>
      <c r="S5" s="890"/>
      <c r="T5" s="890"/>
      <c r="U5" s="890"/>
      <c r="V5" s="890"/>
      <c r="W5" s="890"/>
      <c r="X5" s="891"/>
      <c r="Y5" s="277"/>
    </row>
    <row r="6" spans="1:33" s="278" customFormat="1" ht="20" customHeight="1" thickBot="1">
      <c r="A6" s="276"/>
      <c r="B6" s="833" t="s">
        <v>581</v>
      </c>
      <c r="C6" s="834"/>
      <c r="D6" s="834"/>
      <c r="E6" s="834"/>
      <c r="F6" s="834"/>
      <c r="G6" s="834"/>
      <c r="H6" s="834"/>
      <c r="I6" s="834"/>
      <c r="J6" s="834"/>
      <c r="K6" s="834"/>
      <c r="L6" s="834"/>
      <c r="M6" s="834"/>
      <c r="N6" s="834"/>
      <c r="O6" s="834"/>
      <c r="P6" s="834"/>
      <c r="Q6" s="834"/>
      <c r="R6" s="835"/>
      <c r="S6" s="835"/>
      <c r="T6" s="835"/>
      <c r="U6" s="835"/>
      <c r="V6" s="835"/>
      <c r="W6" s="835"/>
      <c r="X6" s="279"/>
      <c r="Y6" s="277"/>
    </row>
    <row r="7" spans="1:33" s="278" customFormat="1" ht="189.75" customHeight="1" thickBot="1">
      <c r="A7" s="276"/>
      <c r="B7" s="280" t="s">
        <v>582</v>
      </c>
      <c r="C7" s="281"/>
      <c r="D7" s="281"/>
      <c r="E7" s="281"/>
      <c r="F7" s="281"/>
      <c r="G7" s="924" t="s">
        <v>2019</v>
      </c>
      <c r="H7" s="925"/>
      <c r="I7" s="925"/>
      <c r="J7" s="925"/>
      <c r="K7" s="925"/>
      <c r="L7" s="925"/>
      <c r="M7" s="925"/>
      <c r="N7" s="925"/>
      <c r="O7" s="925"/>
      <c r="P7" s="925"/>
      <c r="Q7" s="925"/>
      <c r="R7" s="925"/>
      <c r="S7" s="925"/>
      <c r="T7" s="925"/>
      <c r="U7" s="925"/>
      <c r="V7" s="925"/>
      <c r="W7" s="925"/>
      <c r="X7" s="926"/>
      <c r="Y7" s="277"/>
    </row>
    <row r="8" spans="1:33" s="278" customFormat="1" ht="165.75" customHeight="1" thickBot="1">
      <c r="A8" s="276"/>
      <c r="B8" s="846" t="s">
        <v>583</v>
      </c>
      <c r="C8" s="847"/>
      <c r="D8" s="847"/>
      <c r="E8" s="847"/>
      <c r="F8" s="847"/>
      <c r="G8" s="952" t="s">
        <v>2020</v>
      </c>
      <c r="H8" s="953"/>
      <c r="I8" s="953"/>
      <c r="J8" s="953"/>
      <c r="K8" s="953"/>
      <c r="L8" s="953"/>
      <c r="M8" s="953"/>
      <c r="N8" s="953"/>
      <c r="O8" s="953"/>
      <c r="P8" s="953"/>
      <c r="Q8" s="953"/>
      <c r="R8" s="953"/>
      <c r="S8" s="953"/>
      <c r="T8" s="953"/>
      <c r="U8" s="953"/>
      <c r="V8" s="953"/>
      <c r="W8" s="953"/>
      <c r="X8" s="954"/>
      <c r="Y8" s="277"/>
    </row>
    <row r="9" spans="1:33" s="278" customFormat="1" ht="173.25" customHeight="1" thickBot="1">
      <c r="A9" s="276"/>
      <c r="B9" s="817" t="s">
        <v>584</v>
      </c>
      <c r="C9" s="818"/>
      <c r="D9" s="818"/>
      <c r="E9" s="818"/>
      <c r="F9" s="819"/>
      <c r="G9" s="949" t="s">
        <v>2021</v>
      </c>
      <c r="H9" s="950"/>
      <c r="I9" s="950"/>
      <c r="J9" s="950"/>
      <c r="K9" s="950"/>
      <c r="L9" s="950"/>
      <c r="M9" s="950"/>
      <c r="N9" s="950"/>
      <c r="O9" s="950"/>
      <c r="P9" s="950"/>
      <c r="Q9" s="950"/>
      <c r="R9" s="950"/>
      <c r="S9" s="950"/>
      <c r="T9" s="950"/>
      <c r="U9" s="950"/>
      <c r="V9" s="950"/>
      <c r="W9" s="950"/>
      <c r="X9" s="951"/>
      <c r="Y9" s="277"/>
    </row>
    <row r="10" spans="1:33" s="278" customFormat="1" ht="39.75" customHeight="1" thickBot="1">
      <c r="A10" s="276"/>
      <c r="B10" s="888" t="s">
        <v>585</v>
      </c>
      <c r="C10" s="889"/>
      <c r="D10" s="889"/>
      <c r="E10" s="889"/>
      <c r="F10" s="889"/>
      <c r="G10" s="830" t="s">
        <v>2022</v>
      </c>
      <c r="H10" s="890"/>
      <c r="I10" s="890"/>
      <c r="J10" s="890"/>
      <c r="K10" s="890"/>
      <c r="L10" s="890"/>
      <c r="M10" s="890"/>
      <c r="N10" s="890"/>
      <c r="O10" s="890"/>
      <c r="P10" s="890"/>
      <c r="Q10" s="890"/>
      <c r="R10" s="890"/>
      <c r="S10" s="890"/>
      <c r="T10" s="890"/>
      <c r="U10" s="890"/>
      <c r="V10" s="890"/>
      <c r="W10" s="890"/>
      <c r="X10" s="891"/>
      <c r="Y10" s="277"/>
    </row>
    <row r="11" spans="1:33" s="278" customFormat="1" ht="20" customHeight="1" thickBot="1">
      <c r="A11" s="276"/>
      <c r="B11" s="833"/>
      <c r="C11" s="834"/>
      <c r="D11" s="834"/>
      <c r="E11" s="834"/>
      <c r="F11" s="834"/>
      <c r="G11" s="834"/>
      <c r="H11" s="834"/>
      <c r="I11" s="834"/>
      <c r="J11" s="834"/>
      <c r="K11" s="834"/>
      <c r="L11" s="834"/>
      <c r="M11" s="834"/>
      <c r="N11" s="834"/>
      <c r="O11" s="834"/>
      <c r="P11" s="835"/>
      <c r="Q11" s="835"/>
      <c r="R11" s="835"/>
      <c r="S11" s="835"/>
      <c r="T11" s="835"/>
      <c r="U11" s="835"/>
      <c r="V11" s="835"/>
      <c r="W11" s="835"/>
      <c r="X11" s="279"/>
      <c r="Y11" s="277"/>
    </row>
    <row r="12" spans="1:33" s="278" customFormat="1" ht="15" customHeight="1" thickBot="1">
      <c r="A12" s="276"/>
      <c r="B12" s="823" t="s">
        <v>586</v>
      </c>
      <c r="C12" s="824"/>
      <c r="D12" s="824"/>
      <c r="E12" s="948" t="s">
        <v>1304</v>
      </c>
      <c r="F12" s="881"/>
      <c r="G12" s="881"/>
      <c r="H12" s="881"/>
      <c r="I12" s="881"/>
      <c r="J12" s="881"/>
      <c r="K12" s="882"/>
      <c r="L12" s="882"/>
      <c r="M12" s="882"/>
      <c r="N12" s="882"/>
      <c r="O12" s="882"/>
      <c r="P12" s="882"/>
      <c r="Q12" s="882"/>
      <c r="R12" s="882"/>
      <c r="S12" s="882"/>
      <c r="T12" s="882"/>
      <c r="U12" s="882"/>
      <c r="V12" s="882"/>
      <c r="W12" s="882"/>
      <c r="X12" s="883"/>
      <c r="Y12" s="277"/>
      <c r="Z12" s="827"/>
      <c r="AA12" s="827"/>
      <c r="AB12" s="827"/>
      <c r="AC12" s="827"/>
      <c r="AD12" s="827"/>
      <c r="AE12" s="827"/>
      <c r="AF12" s="827"/>
      <c r="AG12" s="827"/>
    </row>
    <row r="13" spans="1:33" s="278" customFormat="1" ht="15" customHeight="1" thickBot="1">
      <c r="A13" s="276"/>
      <c r="B13" s="840"/>
      <c r="C13" s="841"/>
      <c r="D13" s="841"/>
      <c r="E13" s="948"/>
      <c r="F13" s="881"/>
      <c r="G13" s="881"/>
      <c r="H13" s="881"/>
      <c r="I13" s="881"/>
      <c r="J13" s="881"/>
      <c r="K13" s="882"/>
      <c r="L13" s="882"/>
      <c r="M13" s="882"/>
      <c r="N13" s="882"/>
      <c r="O13" s="882"/>
      <c r="P13" s="882"/>
      <c r="Q13" s="882"/>
      <c r="R13" s="882"/>
      <c r="S13" s="882"/>
      <c r="T13" s="882"/>
      <c r="U13" s="882"/>
      <c r="V13" s="882"/>
      <c r="W13" s="882"/>
      <c r="X13" s="883"/>
      <c r="Y13" s="277"/>
      <c r="Z13" s="827"/>
      <c r="AA13" s="827"/>
      <c r="AB13" s="827"/>
      <c r="AC13" s="827"/>
      <c r="AD13" s="827"/>
      <c r="AE13" s="827"/>
      <c r="AF13" s="827"/>
      <c r="AG13" s="827"/>
    </row>
    <row r="14" spans="1:33" s="278" customFormat="1" ht="15" customHeight="1" thickBot="1">
      <c r="A14" s="539"/>
      <c r="B14" s="540"/>
      <c r="C14" s="540"/>
      <c r="D14" s="540"/>
      <c r="E14" s="540"/>
      <c r="F14" s="540"/>
      <c r="G14" s="540"/>
      <c r="H14" s="540"/>
      <c r="I14" s="540"/>
      <c r="J14" s="540"/>
      <c r="K14" s="540"/>
      <c r="L14" s="540"/>
      <c r="M14" s="540"/>
      <c r="N14" s="540"/>
      <c r="O14" s="540"/>
      <c r="P14" s="540"/>
      <c r="Q14" s="540"/>
      <c r="R14" s="540"/>
      <c r="S14" s="540"/>
      <c r="T14" s="540"/>
      <c r="U14" s="540"/>
      <c r="V14" s="540"/>
      <c r="W14" s="540"/>
      <c r="X14" s="540"/>
      <c r="Y14" s="541"/>
    </row>
  </sheetData>
  <sheetProtection algorithmName="SHA-512" hashValue="2GoGQFnFd9/3eImDkP8VFRnOBaBAbWhkJ8Qy50QM63UYMKSikDk2leNjJkIlvpmHM1iiN7bHhT/kSkRBHNXC1g==" saltValue="zZZ/D/eGmcrlqxU+zuUx0A==" spinCount="100000" sheet="1"/>
  <customSheetViews>
    <customSheetView guid="{15F8A144-BC19-4B70-B468-75C2D0F16780}" scale="89" fitToPage="1" printArea="1">
      <selection activeCell="G8" sqref="G8:X8"/>
      <pageMargins left="0.25" right="0.25" top="0.25" bottom="0.25" header="0.5" footer="0.5"/>
      <printOptions horizontalCentered="1" gridLines="1"/>
      <pageSetup scale="78" orientation="landscape" r:id="rId1"/>
      <headerFooter alignWithMargins="0"/>
    </customSheetView>
  </customSheetViews>
  <mergeCells count="24">
    <mergeCell ref="B6:W6"/>
    <mergeCell ref="G7:X7"/>
    <mergeCell ref="B8:F8"/>
    <mergeCell ref="B2:X2"/>
    <mergeCell ref="B3:E3"/>
    <mergeCell ref="F3:Q3"/>
    <mergeCell ref="R3:X3"/>
    <mergeCell ref="B4:E4"/>
    <mergeCell ref="F4:Q4"/>
    <mergeCell ref="R4:X5"/>
    <mergeCell ref="B5:E5"/>
    <mergeCell ref="F5:Q5"/>
    <mergeCell ref="G8:X8"/>
    <mergeCell ref="E12:X12"/>
    <mergeCell ref="E13:X13"/>
    <mergeCell ref="Z13:AG13"/>
    <mergeCell ref="B9:F9"/>
    <mergeCell ref="G9:X9"/>
    <mergeCell ref="B12:D12"/>
    <mergeCell ref="Z12:AG12"/>
    <mergeCell ref="B10:F10"/>
    <mergeCell ref="G10:X10"/>
    <mergeCell ref="B11:W11"/>
    <mergeCell ref="B13:D13"/>
  </mergeCells>
  <conditionalFormatting sqref="B2:B5 R3:R4 B6:X6 B11:X11 B13">
    <cfRule type="expression" dxfId="4" priority="5" stopIfTrue="1">
      <formula>SEARCH("&lt;",B2,1)</formula>
    </cfRule>
  </conditionalFormatting>
  <conditionalFormatting sqref="B7:B10">
    <cfRule type="expression" dxfId="3" priority="3" stopIfTrue="1">
      <formula>SEARCH("&lt;",B7,1)</formula>
    </cfRule>
  </conditionalFormatting>
  <conditionalFormatting sqref="E12:E13">
    <cfRule type="expression" dxfId="2" priority="1" stopIfTrue="1">
      <formula>SEARCH("&lt;",E12,1)</formula>
    </cfRule>
  </conditionalFormatting>
  <conditionalFormatting sqref="F5">
    <cfRule type="expression" dxfId="1" priority="2" stopIfTrue="1">
      <formula>SEARCH("&lt;",F5,1)</formula>
    </cfRule>
  </conditionalFormatting>
  <conditionalFormatting sqref="Z12:AG13">
    <cfRule type="expression" dxfId="0" priority="12" stopIfTrue="1">
      <formula>SEARCH("&lt;",Z12,1)</formula>
    </cfRule>
  </conditionalFormatting>
  <printOptions horizontalCentered="1" gridLines="1"/>
  <pageMargins left="0.25" right="0.25" top="0.25" bottom="0.25" header="0.5" footer="0.5"/>
  <pageSetup scale="72" orientation="landscape" r:id="rId2"/>
  <headerFooter alignWithMargins="0"/>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B0FD3-CDD5-4788-B969-F57FABB2E048}">
  <sheetPr codeName="Sheet75">
    <pageSetUpPr fitToPage="1"/>
  </sheetPr>
  <dimension ref="A1:C39"/>
  <sheetViews>
    <sheetView zoomScale="84" zoomScaleNormal="100" zoomScaleSheetLayoutView="75" workbookViewId="0">
      <selection activeCell="C39" sqref="C39"/>
    </sheetView>
  </sheetViews>
  <sheetFormatPr baseColWidth="10" defaultColWidth="8.83203125" defaultRowHeight="13"/>
  <cols>
    <col min="1" max="1" width="12.83203125" style="390" customWidth="1"/>
    <col min="2" max="2" width="54" style="390" customWidth="1"/>
    <col min="3" max="3" width="58.1640625" style="390" customWidth="1"/>
    <col min="4" max="256" width="9.1640625" style="273"/>
    <col min="257" max="257" width="12.83203125" style="273" customWidth="1"/>
    <col min="258" max="258" width="54" style="273" customWidth="1"/>
    <col min="259" max="259" width="58.1640625" style="273" customWidth="1"/>
    <col min="260" max="512" width="9.1640625" style="273"/>
    <col min="513" max="513" width="12.83203125" style="273" customWidth="1"/>
    <col min="514" max="514" width="54" style="273" customWidth="1"/>
    <col min="515" max="515" width="58.1640625" style="273" customWidth="1"/>
    <col min="516" max="768" width="9.1640625" style="273"/>
    <col min="769" max="769" width="12.83203125" style="273" customWidth="1"/>
    <col min="770" max="770" width="54" style="273" customWidth="1"/>
    <col min="771" max="771" width="58.1640625" style="273" customWidth="1"/>
    <col min="772" max="1024" width="9.1640625" style="273"/>
    <col min="1025" max="1025" width="12.83203125" style="273" customWidth="1"/>
    <col min="1026" max="1026" width="54" style="273" customWidth="1"/>
    <col min="1027" max="1027" width="58.1640625" style="273" customWidth="1"/>
    <col min="1028" max="1280" width="9.1640625" style="273"/>
    <col min="1281" max="1281" width="12.83203125" style="273" customWidth="1"/>
    <col min="1282" max="1282" width="54" style="273" customWidth="1"/>
    <col min="1283" max="1283" width="58.1640625" style="273" customWidth="1"/>
    <col min="1284" max="1536" width="9.1640625" style="273"/>
    <col min="1537" max="1537" width="12.83203125" style="273" customWidth="1"/>
    <col min="1538" max="1538" width="54" style="273" customWidth="1"/>
    <col min="1539" max="1539" width="58.1640625" style="273" customWidth="1"/>
    <col min="1540" max="1792" width="9.1640625" style="273"/>
    <col min="1793" max="1793" width="12.83203125" style="273" customWidth="1"/>
    <col min="1794" max="1794" width="54" style="273" customWidth="1"/>
    <col min="1795" max="1795" width="58.1640625" style="273" customWidth="1"/>
    <col min="1796" max="2048" width="9.1640625" style="273"/>
    <col min="2049" max="2049" width="12.83203125" style="273" customWidth="1"/>
    <col min="2050" max="2050" width="54" style="273" customWidth="1"/>
    <col min="2051" max="2051" width="58.1640625" style="273" customWidth="1"/>
    <col min="2052" max="2304" width="9.1640625" style="273"/>
    <col min="2305" max="2305" width="12.83203125" style="273" customWidth="1"/>
    <col min="2306" max="2306" width="54" style="273" customWidth="1"/>
    <col min="2307" max="2307" width="58.1640625" style="273" customWidth="1"/>
    <col min="2308" max="2560" width="9.1640625" style="273"/>
    <col min="2561" max="2561" width="12.83203125" style="273" customWidth="1"/>
    <col min="2562" max="2562" width="54" style="273" customWidth="1"/>
    <col min="2563" max="2563" width="58.1640625" style="273" customWidth="1"/>
    <col min="2564" max="2816" width="9.1640625" style="273"/>
    <col min="2817" max="2817" width="12.83203125" style="273" customWidth="1"/>
    <col min="2818" max="2818" width="54" style="273" customWidth="1"/>
    <col min="2819" max="2819" width="58.1640625" style="273" customWidth="1"/>
    <col min="2820" max="3072" width="9.1640625" style="273"/>
    <col min="3073" max="3073" width="12.83203125" style="273" customWidth="1"/>
    <col min="3074" max="3074" width="54" style="273" customWidth="1"/>
    <col min="3075" max="3075" width="58.1640625" style="273" customWidth="1"/>
    <col min="3076" max="3328" width="9.1640625" style="273"/>
    <col min="3329" max="3329" width="12.83203125" style="273" customWidth="1"/>
    <col min="3330" max="3330" width="54" style="273" customWidth="1"/>
    <col min="3331" max="3331" width="58.1640625" style="273" customWidth="1"/>
    <col min="3332" max="3584" width="9.1640625" style="273"/>
    <col min="3585" max="3585" width="12.83203125" style="273" customWidth="1"/>
    <col min="3586" max="3586" width="54" style="273" customWidth="1"/>
    <col min="3587" max="3587" width="58.1640625" style="273" customWidth="1"/>
    <col min="3588" max="3840" width="9.1640625" style="273"/>
    <col min="3841" max="3841" width="12.83203125" style="273" customWidth="1"/>
    <col min="3842" max="3842" width="54" style="273" customWidth="1"/>
    <col min="3843" max="3843" width="58.1640625" style="273" customWidth="1"/>
    <col min="3844" max="4096" width="9.1640625" style="273"/>
    <col min="4097" max="4097" width="12.83203125" style="273" customWidth="1"/>
    <col min="4098" max="4098" width="54" style="273" customWidth="1"/>
    <col min="4099" max="4099" width="58.1640625" style="273" customWidth="1"/>
    <col min="4100" max="4352" width="9.1640625" style="273"/>
    <col min="4353" max="4353" width="12.83203125" style="273" customWidth="1"/>
    <col min="4354" max="4354" width="54" style="273" customWidth="1"/>
    <col min="4355" max="4355" width="58.1640625" style="273" customWidth="1"/>
    <col min="4356" max="4608" width="9.1640625" style="273"/>
    <col min="4609" max="4609" width="12.83203125" style="273" customWidth="1"/>
    <col min="4610" max="4610" width="54" style="273" customWidth="1"/>
    <col min="4611" max="4611" width="58.1640625" style="273" customWidth="1"/>
    <col min="4612" max="4864" width="9.1640625" style="273"/>
    <col min="4865" max="4865" width="12.83203125" style="273" customWidth="1"/>
    <col min="4866" max="4866" width="54" style="273" customWidth="1"/>
    <col min="4867" max="4867" width="58.1640625" style="273" customWidth="1"/>
    <col min="4868" max="5120" width="9.1640625" style="273"/>
    <col min="5121" max="5121" width="12.83203125" style="273" customWidth="1"/>
    <col min="5122" max="5122" width="54" style="273" customWidth="1"/>
    <col min="5123" max="5123" width="58.1640625" style="273" customWidth="1"/>
    <col min="5124" max="5376" width="9.1640625" style="273"/>
    <col min="5377" max="5377" width="12.83203125" style="273" customWidth="1"/>
    <col min="5378" max="5378" width="54" style="273" customWidth="1"/>
    <col min="5379" max="5379" width="58.1640625" style="273" customWidth="1"/>
    <col min="5380" max="5632" width="9.1640625" style="273"/>
    <col min="5633" max="5633" width="12.83203125" style="273" customWidth="1"/>
    <col min="5634" max="5634" width="54" style="273" customWidth="1"/>
    <col min="5635" max="5635" width="58.1640625" style="273" customWidth="1"/>
    <col min="5636" max="5888" width="9.1640625" style="273"/>
    <col min="5889" max="5889" width="12.83203125" style="273" customWidth="1"/>
    <col min="5890" max="5890" width="54" style="273" customWidth="1"/>
    <col min="5891" max="5891" width="58.1640625" style="273" customWidth="1"/>
    <col min="5892" max="6144" width="9.1640625" style="273"/>
    <col min="6145" max="6145" width="12.83203125" style="273" customWidth="1"/>
    <col min="6146" max="6146" width="54" style="273" customWidth="1"/>
    <col min="6147" max="6147" width="58.1640625" style="273" customWidth="1"/>
    <col min="6148" max="6400" width="9.1640625" style="273"/>
    <col min="6401" max="6401" width="12.83203125" style="273" customWidth="1"/>
    <col min="6402" max="6402" width="54" style="273" customWidth="1"/>
    <col min="6403" max="6403" width="58.1640625" style="273" customWidth="1"/>
    <col min="6404" max="6656" width="9.1640625" style="273"/>
    <col min="6657" max="6657" width="12.83203125" style="273" customWidth="1"/>
    <col min="6658" max="6658" width="54" style="273" customWidth="1"/>
    <col min="6659" max="6659" width="58.1640625" style="273" customWidth="1"/>
    <col min="6660" max="6912" width="9.1640625" style="273"/>
    <col min="6913" max="6913" width="12.83203125" style="273" customWidth="1"/>
    <col min="6914" max="6914" width="54" style="273" customWidth="1"/>
    <col min="6915" max="6915" width="58.1640625" style="273" customWidth="1"/>
    <col min="6916" max="7168" width="9.1640625" style="273"/>
    <col min="7169" max="7169" width="12.83203125" style="273" customWidth="1"/>
    <col min="7170" max="7170" width="54" style="273" customWidth="1"/>
    <col min="7171" max="7171" width="58.1640625" style="273" customWidth="1"/>
    <col min="7172" max="7424" width="9.1640625" style="273"/>
    <col min="7425" max="7425" width="12.83203125" style="273" customWidth="1"/>
    <col min="7426" max="7426" width="54" style="273" customWidth="1"/>
    <col min="7427" max="7427" width="58.1640625" style="273" customWidth="1"/>
    <col min="7428" max="7680" width="9.1640625" style="273"/>
    <col min="7681" max="7681" width="12.83203125" style="273" customWidth="1"/>
    <col min="7682" max="7682" width="54" style="273" customWidth="1"/>
    <col min="7683" max="7683" width="58.1640625" style="273" customWidth="1"/>
    <col min="7684" max="7936" width="9.1640625" style="273"/>
    <col min="7937" max="7937" width="12.83203125" style="273" customWidth="1"/>
    <col min="7938" max="7938" width="54" style="273" customWidth="1"/>
    <col min="7939" max="7939" width="58.1640625" style="273" customWidth="1"/>
    <col min="7940" max="8192" width="9.1640625" style="273"/>
    <col min="8193" max="8193" width="12.83203125" style="273" customWidth="1"/>
    <col min="8194" max="8194" width="54" style="273" customWidth="1"/>
    <col min="8195" max="8195" width="58.1640625" style="273" customWidth="1"/>
    <col min="8196" max="8448" width="9.1640625" style="273"/>
    <col min="8449" max="8449" width="12.83203125" style="273" customWidth="1"/>
    <col min="8450" max="8450" width="54" style="273" customWidth="1"/>
    <col min="8451" max="8451" width="58.1640625" style="273" customWidth="1"/>
    <col min="8452" max="8704" width="9.1640625" style="273"/>
    <col min="8705" max="8705" width="12.83203125" style="273" customWidth="1"/>
    <col min="8706" max="8706" width="54" style="273" customWidth="1"/>
    <col min="8707" max="8707" width="58.1640625" style="273" customWidth="1"/>
    <col min="8708" max="8960" width="9.1640625" style="273"/>
    <col min="8961" max="8961" width="12.83203125" style="273" customWidth="1"/>
    <col min="8962" max="8962" width="54" style="273" customWidth="1"/>
    <col min="8963" max="8963" width="58.1640625" style="273" customWidth="1"/>
    <col min="8964" max="9216" width="9.1640625" style="273"/>
    <col min="9217" max="9217" width="12.83203125" style="273" customWidth="1"/>
    <col min="9218" max="9218" width="54" style="273" customWidth="1"/>
    <col min="9219" max="9219" width="58.1640625" style="273" customWidth="1"/>
    <col min="9220" max="9472" width="9.1640625" style="273"/>
    <col min="9473" max="9473" width="12.83203125" style="273" customWidth="1"/>
    <col min="9474" max="9474" width="54" style="273" customWidth="1"/>
    <col min="9475" max="9475" width="58.1640625" style="273" customWidth="1"/>
    <col min="9476" max="9728" width="9.1640625" style="273"/>
    <col min="9729" max="9729" width="12.83203125" style="273" customWidth="1"/>
    <col min="9730" max="9730" width="54" style="273" customWidth="1"/>
    <col min="9731" max="9731" width="58.1640625" style="273" customWidth="1"/>
    <col min="9732" max="9984" width="9.1640625" style="273"/>
    <col min="9985" max="9985" width="12.83203125" style="273" customWidth="1"/>
    <col min="9986" max="9986" width="54" style="273" customWidth="1"/>
    <col min="9987" max="9987" width="58.1640625" style="273" customWidth="1"/>
    <col min="9988" max="10240" width="9.1640625" style="273"/>
    <col min="10241" max="10241" width="12.83203125" style="273" customWidth="1"/>
    <col min="10242" max="10242" width="54" style="273" customWidth="1"/>
    <col min="10243" max="10243" width="58.1640625" style="273" customWidth="1"/>
    <col min="10244" max="10496" width="9.1640625" style="273"/>
    <col min="10497" max="10497" width="12.83203125" style="273" customWidth="1"/>
    <col min="10498" max="10498" width="54" style="273" customWidth="1"/>
    <col min="10499" max="10499" width="58.1640625" style="273" customWidth="1"/>
    <col min="10500" max="10752" width="9.1640625" style="273"/>
    <col min="10753" max="10753" width="12.83203125" style="273" customWidth="1"/>
    <col min="10754" max="10754" width="54" style="273" customWidth="1"/>
    <col min="10755" max="10755" width="58.1640625" style="273" customWidth="1"/>
    <col min="10756" max="11008" width="9.1640625" style="273"/>
    <col min="11009" max="11009" width="12.83203125" style="273" customWidth="1"/>
    <col min="11010" max="11010" width="54" style="273" customWidth="1"/>
    <col min="11011" max="11011" width="58.1640625" style="273" customWidth="1"/>
    <col min="11012" max="11264" width="9.1640625" style="273"/>
    <col min="11265" max="11265" width="12.83203125" style="273" customWidth="1"/>
    <col min="11266" max="11266" width="54" style="273" customWidth="1"/>
    <col min="11267" max="11267" width="58.1640625" style="273" customWidth="1"/>
    <col min="11268" max="11520" width="9.1640625" style="273"/>
    <col min="11521" max="11521" width="12.83203125" style="273" customWidth="1"/>
    <col min="11522" max="11522" width="54" style="273" customWidth="1"/>
    <col min="11523" max="11523" width="58.1640625" style="273" customWidth="1"/>
    <col min="11524" max="11776" width="9.1640625" style="273"/>
    <col min="11777" max="11777" width="12.83203125" style="273" customWidth="1"/>
    <col min="11778" max="11778" width="54" style="273" customWidth="1"/>
    <col min="11779" max="11779" width="58.1640625" style="273" customWidth="1"/>
    <col min="11780" max="12032" width="9.1640625" style="273"/>
    <col min="12033" max="12033" width="12.83203125" style="273" customWidth="1"/>
    <col min="12034" max="12034" width="54" style="273" customWidth="1"/>
    <col min="12035" max="12035" width="58.1640625" style="273" customWidth="1"/>
    <col min="12036" max="12288" width="9.1640625" style="273"/>
    <col min="12289" max="12289" width="12.83203125" style="273" customWidth="1"/>
    <col min="12290" max="12290" width="54" style="273" customWidth="1"/>
    <col min="12291" max="12291" width="58.1640625" style="273" customWidth="1"/>
    <col min="12292" max="12544" width="9.1640625" style="273"/>
    <col min="12545" max="12545" width="12.83203125" style="273" customWidth="1"/>
    <col min="12546" max="12546" width="54" style="273" customWidth="1"/>
    <col min="12547" max="12547" width="58.1640625" style="273" customWidth="1"/>
    <col min="12548" max="12800" width="9.1640625" style="273"/>
    <col min="12801" max="12801" width="12.83203125" style="273" customWidth="1"/>
    <col min="12802" max="12802" width="54" style="273" customWidth="1"/>
    <col min="12803" max="12803" width="58.1640625" style="273" customWidth="1"/>
    <col min="12804" max="13056" width="9.1640625" style="273"/>
    <col min="13057" max="13057" width="12.83203125" style="273" customWidth="1"/>
    <col min="13058" max="13058" width="54" style="273" customWidth="1"/>
    <col min="13059" max="13059" width="58.1640625" style="273" customWidth="1"/>
    <col min="13060" max="13312" width="9.1640625" style="273"/>
    <col min="13313" max="13313" width="12.83203125" style="273" customWidth="1"/>
    <col min="13314" max="13314" width="54" style="273" customWidth="1"/>
    <col min="13315" max="13315" width="58.1640625" style="273" customWidth="1"/>
    <col min="13316" max="13568" width="9.1640625" style="273"/>
    <col min="13569" max="13569" width="12.83203125" style="273" customWidth="1"/>
    <col min="13570" max="13570" width="54" style="273" customWidth="1"/>
    <col min="13571" max="13571" width="58.1640625" style="273" customWidth="1"/>
    <col min="13572" max="13824" width="9.1640625" style="273"/>
    <col min="13825" max="13825" width="12.83203125" style="273" customWidth="1"/>
    <col min="13826" max="13826" width="54" style="273" customWidth="1"/>
    <col min="13827" max="13827" width="58.1640625" style="273" customWidth="1"/>
    <col min="13828" max="14080" width="9.1640625" style="273"/>
    <col min="14081" max="14081" width="12.83203125" style="273" customWidth="1"/>
    <col min="14082" max="14082" width="54" style="273" customWidth="1"/>
    <col min="14083" max="14083" width="58.1640625" style="273" customWidth="1"/>
    <col min="14084" max="14336" width="9.1640625" style="273"/>
    <col min="14337" max="14337" width="12.83203125" style="273" customWidth="1"/>
    <col min="14338" max="14338" width="54" style="273" customWidth="1"/>
    <col min="14339" max="14339" width="58.1640625" style="273" customWidth="1"/>
    <col min="14340" max="14592" width="9.1640625" style="273"/>
    <col min="14593" max="14593" width="12.83203125" style="273" customWidth="1"/>
    <col min="14594" max="14594" width="54" style="273" customWidth="1"/>
    <col min="14595" max="14595" width="58.1640625" style="273" customWidth="1"/>
    <col min="14596" max="14848" width="9.1640625" style="273"/>
    <col min="14849" max="14849" width="12.83203125" style="273" customWidth="1"/>
    <col min="14850" max="14850" width="54" style="273" customWidth="1"/>
    <col min="14851" max="14851" width="58.1640625" style="273" customWidth="1"/>
    <col min="14852" max="15104" width="9.1640625" style="273"/>
    <col min="15105" max="15105" width="12.83203125" style="273" customWidth="1"/>
    <col min="15106" max="15106" width="54" style="273" customWidth="1"/>
    <col min="15107" max="15107" width="58.1640625" style="273" customWidth="1"/>
    <col min="15108" max="15360" width="9.1640625" style="273"/>
    <col min="15361" max="15361" width="12.83203125" style="273" customWidth="1"/>
    <col min="15362" max="15362" width="54" style="273" customWidth="1"/>
    <col min="15363" max="15363" width="58.1640625" style="273" customWidth="1"/>
    <col min="15364" max="15616" width="9.1640625" style="273"/>
    <col min="15617" max="15617" width="12.83203125" style="273" customWidth="1"/>
    <col min="15618" max="15618" width="54" style="273" customWidth="1"/>
    <col min="15619" max="15619" width="58.1640625" style="273" customWidth="1"/>
    <col min="15620" max="15872" width="9.1640625" style="273"/>
    <col min="15873" max="15873" width="12.83203125" style="273" customWidth="1"/>
    <col min="15874" max="15874" width="54" style="273" customWidth="1"/>
    <col min="15875" max="15875" width="58.1640625" style="273" customWidth="1"/>
    <col min="15876" max="16128" width="9.1640625" style="273"/>
    <col min="16129" max="16129" width="12.83203125" style="273" customWidth="1"/>
    <col min="16130" max="16130" width="54" style="273" customWidth="1"/>
    <col min="16131" max="16131" width="58.1640625" style="273" customWidth="1"/>
    <col min="16132" max="16384" width="9.1640625" style="273"/>
  </cols>
  <sheetData>
    <row r="1" spans="1:3" ht="30" customHeight="1" thickBot="1">
      <c r="A1" s="962" t="s">
        <v>675</v>
      </c>
      <c r="B1" s="962"/>
      <c r="C1" s="962"/>
    </row>
    <row r="2" spans="1:3" s="370" customFormat="1" ht="19" thickBot="1">
      <c r="A2" s="397" t="s">
        <v>0</v>
      </c>
      <c r="B2" s="394" t="s">
        <v>676</v>
      </c>
      <c r="C2" s="393" t="s">
        <v>677</v>
      </c>
    </row>
    <row r="3" spans="1:3" ht="24" customHeight="1" thickBot="1">
      <c r="A3" s="959" t="s">
        <v>678</v>
      </c>
      <c r="B3" s="392" t="s">
        <v>679</v>
      </c>
      <c r="C3" s="388" t="s">
        <v>1788</v>
      </c>
    </row>
    <row r="4" spans="1:3" ht="24" customHeight="1" thickBot="1">
      <c r="A4" s="960"/>
      <c r="B4" s="371" t="s">
        <v>680</v>
      </c>
      <c r="C4" s="372" t="s">
        <v>2023</v>
      </c>
    </row>
    <row r="5" spans="1:3" ht="24" customHeight="1" thickBot="1">
      <c r="A5" s="960"/>
      <c r="B5" s="373" t="s">
        <v>681</v>
      </c>
      <c r="C5" s="372" t="s">
        <v>2024</v>
      </c>
    </row>
    <row r="6" spans="1:3" ht="35" thickBot="1">
      <c r="A6" s="960"/>
      <c r="B6" s="395" t="s">
        <v>682</v>
      </c>
      <c r="C6" s="374" t="s">
        <v>2025</v>
      </c>
    </row>
    <row r="7" spans="1:3" ht="20.25" customHeight="1" thickBot="1">
      <c r="A7" s="955" t="s">
        <v>683</v>
      </c>
      <c r="B7" s="375" t="s">
        <v>684</v>
      </c>
      <c r="C7" s="376" t="s">
        <v>2026</v>
      </c>
    </row>
    <row r="8" spans="1:3" ht="20.25" customHeight="1" thickBot="1">
      <c r="A8" s="955"/>
      <c r="B8" s="371" t="s">
        <v>685</v>
      </c>
      <c r="C8" s="372" t="s">
        <v>2027</v>
      </c>
    </row>
    <row r="9" spans="1:3" ht="35" thickBot="1">
      <c r="A9" s="955"/>
      <c r="B9" s="373" t="s">
        <v>686</v>
      </c>
      <c r="C9" s="372" t="s">
        <v>2028</v>
      </c>
    </row>
    <row r="10" spans="1:3" ht="21" customHeight="1" thickBot="1">
      <c r="A10" s="955"/>
      <c r="B10" s="371" t="s">
        <v>687</v>
      </c>
      <c r="C10" s="372" t="s">
        <v>1988</v>
      </c>
    </row>
    <row r="11" spans="1:3" ht="21" customHeight="1" thickBot="1">
      <c r="A11" s="955"/>
      <c r="B11" s="386" t="s">
        <v>688</v>
      </c>
      <c r="C11" s="377" t="s">
        <v>2029</v>
      </c>
    </row>
    <row r="12" spans="1:3" ht="62.25" customHeight="1" thickBot="1">
      <c r="A12" s="955" t="s">
        <v>689</v>
      </c>
      <c r="B12" s="375" t="s">
        <v>690</v>
      </c>
      <c r="C12" s="378" t="s">
        <v>2030</v>
      </c>
    </row>
    <row r="13" spans="1:3" ht="52" thickBot="1">
      <c r="A13" s="955"/>
      <c r="B13" s="373" t="s">
        <v>691</v>
      </c>
      <c r="C13" s="372" t="s">
        <v>2031</v>
      </c>
    </row>
    <row r="14" spans="1:3" ht="47.25" customHeight="1" thickBot="1">
      <c r="A14" s="955"/>
      <c r="B14" s="373" t="s">
        <v>2032</v>
      </c>
      <c r="C14" s="379" t="s">
        <v>2033</v>
      </c>
    </row>
    <row r="15" spans="1:3" ht="35" thickBot="1">
      <c r="A15" s="955"/>
      <c r="B15" s="373" t="s">
        <v>2034</v>
      </c>
      <c r="C15" s="379" t="s">
        <v>2035</v>
      </c>
    </row>
    <row r="16" spans="1:3" ht="35" thickBot="1">
      <c r="A16" s="955"/>
      <c r="B16" s="380" t="s">
        <v>2036</v>
      </c>
      <c r="C16" s="381" t="s">
        <v>2037</v>
      </c>
    </row>
    <row r="17" spans="1:3" ht="60.75" customHeight="1" thickBot="1">
      <c r="A17" s="955"/>
      <c r="B17" s="386" t="s">
        <v>693</v>
      </c>
      <c r="C17" s="377" t="s">
        <v>2038</v>
      </c>
    </row>
    <row r="18" spans="1:3" ht="53" thickBot="1">
      <c r="A18" s="382" t="s">
        <v>694</v>
      </c>
      <c r="B18" s="383" t="s">
        <v>695</v>
      </c>
      <c r="C18" s="384" t="s">
        <v>2039</v>
      </c>
    </row>
    <row r="19" spans="1:3" ht="36" customHeight="1" thickBot="1">
      <c r="A19" s="955" t="s">
        <v>696</v>
      </c>
      <c r="B19" s="375" t="s">
        <v>2040</v>
      </c>
      <c r="C19" s="376" t="s">
        <v>697</v>
      </c>
    </row>
    <row r="20" spans="1:3" ht="52" thickBot="1">
      <c r="A20" s="955"/>
      <c r="B20" s="380" t="s">
        <v>2041</v>
      </c>
      <c r="C20" s="385" t="s">
        <v>1998</v>
      </c>
    </row>
    <row r="21" spans="1:3" ht="37.5" customHeight="1" thickBot="1">
      <c r="A21" s="955"/>
      <c r="B21" s="386" t="s">
        <v>2042</v>
      </c>
      <c r="C21" s="377" t="s">
        <v>698</v>
      </c>
    </row>
    <row r="22" spans="1:3" ht="35" thickBot="1">
      <c r="A22" s="955" t="s">
        <v>699</v>
      </c>
      <c r="B22" s="375" t="s">
        <v>2043</v>
      </c>
      <c r="C22" s="376" t="s">
        <v>2044</v>
      </c>
    </row>
    <row r="23" spans="1:3" ht="21.75" customHeight="1" thickBot="1">
      <c r="A23" s="960"/>
      <c r="B23" s="395" t="s">
        <v>700</v>
      </c>
      <c r="C23" s="377" t="s">
        <v>2045</v>
      </c>
    </row>
    <row r="24" spans="1:3" ht="30.75" customHeight="1" thickBot="1">
      <c r="A24" s="955" t="s">
        <v>701</v>
      </c>
      <c r="B24" s="380" t="s">
        <v>702</v>
      </c>
      <c r="C24" s="385" t="s">
        <v>2046</v>
      </c>
    </row>
    <row r="25" spans="1:3" ht="39" customHeight="1" thickBot="1">
      <c r="A25" s="956"/>
      <c r="B25" s="386" t="s">
        <v>2047</v>
      </c>
      <c r="C25" s="377" t="s">
        <v>703</v>
      </c>
    </row>
    <row r="26" spans="1:3" ht="31.5" customHeight="1">
      <c r="A26" s="957" t="s">
        <v>704</v>
      </c>
      <c r="B26" s="375" t="s">
        <v>2043</v>
      </c>
      <c r="C26" s="376" t="s">
        <v>2044</v>
      </c>
    </row>
    <row r="27" spans="1:3" ht="35.25" customHeight="1" thickBot="1">
      <c r="A27" s="958"/>
      <c r="B27" s="386" t="s">
        <v>2048</v>
      </c>
      <c r="C27" s="374" t="s">
        <v>2049</v>
      </c>
    </row>
    <row r="28" spans="1:3" ht="60" customHeight="1">
      <c r="A28" s="958"/>
      <c r="B28" s="373" t="s">
        <v>2050</v>
      </c>
      <c r="C28" s="379" t="s">
        <v>2051</v>
      </c>
    </row>
    <row r="29" spans="1:3" ht="35.25" customHeight="1">
      <c r="A29" s="958"/>
      <c r="B29" s="373" t="s">
        <v>705</v>
      </c>
      <c r="C29" s="372" t="s">
        <v>1787</v>
      </c>
    </row>
    <row r="30" spans="1:3" ht="35.25" customHeight="1">
      <c r="A30" s="958"/>
      <c r="B30" s="387" t="s">
        <v>706</v>
      </c>
      <c r="C30" s="388" t="s">
        <v>2052</v>
      </c>
    </row>
    <row r="31" spans="1:3" ht="49.5" customHeight="1" thickBot="1">
      <c r="A31" s="959"/>
      <c r="B31" s="373" t="s">
        <v>707</v>
      </c>
      <c r="C31" s="372" t="s">
        <v>2053</v>
      </c>
    </row>
    <row r="32" spans="1:3" ht="30" customHeight="1" thickBot="1">
      <c r="A32" s="955" t="s">
        <v>709</v>
      </c>
      <c r="B32" s="375" t="s">
        <v>710</v>
      </c>
      <c r="C32" s="376" t="s">
        <v>2054</v>
      </c>
    </row>
    <row r="33" spans="1:3" ht="21" customHeight="1" thickBot="1">
      <c r="A33" s="955"/>
      <c r="B33" s="389" t="s">
        <v>711</v>
      </c>
      <c r="C33" s="372" t="s">
        <v>2055</v>
      </c>
    </row>
    <row r="34" spans="1:3" ht="35" thickBot="1">
      <c r="A34" s="955"/>
      <c r="B34" s="373" t="s">
        <v>2056</v>
      </c>
      <c r="C34" s="372" t="s">
        <v>222</v>
      </c>
    </row>
    <row r="35" spans="1:3" ht="35" thickBot="1">
      <c r="A35" s="955"/>
      <c r="B35" s="386" t="s">
        <v>712</v>
      </c>
      <c r="C35" s="377" t="s">
        <v>2057</v>
      </c>
    </row>
    <row r="36" spans="1:3" ht="46.5" customHeight="1" thickBot="1">
      <c r="A36" s="960" t="s">
        <v>713</v>
      </c>
      <c r="B36" s="387" t="s">
        <v>707</v>
      </c>
      <c r="C36" s="388" t="s">
        <v>2053</v>
      </c>
    </row>
    <row r="37" spans="1:3" ht="35" thickBot="1">
      <c r="A37" s="960"/>
      <c r="B37" s="373" t="s">
        <v>714</v>
      </c>
      <c r="C37" s="372" t="s">
        <v>715</v>
      </c>
    </row>
    <row r="38" spans="1:3" ht="23.25" customHeight="1" thickBot="1">
      <c r="A38" s="961"/>
      <c r="B38" s="380" t="s">
        <v>716</v>
      </c>
      <c r="C38" s="385" t="s">
        <v>2058</v>
      </c>
    </row>
    <row r="39" spans="1:3" ht="70.5" customHeight="1" thickBot="1">
      <c r="A39" s="382" t="s">
        <v>717</v>
      </c>
      <c r="B39" s="396" t="s">
        <v>718</v>
      </c>
      <c r="C39" s="391" t="s">
        <v>2059</v>
      </c>
    </row>
  </sheetData>
  <sheetProtection algorithmName="SHA-512" hashValue="Jtqu/vYATZlRUj0aJ/6iELRE43cajVwJCkZNPWP5+ch9zxltypIvthEap5ysG3z8kLd4pI0BSo5qakxKsP802Q==" saltValue="WQEdiTblzfrK/x2TO9Ms7A==" spinCount="100000" sheet="1"/>
  <mergeCells count="10">
    <mergeCell ref="A24:A25"/>
    <mergeCell ref="A26:A31"/>
    <mergeCell ref="A32:A35"/>
    <mergeCell ref="A36:A38"/>
    <mergeCell ref="A1:C1"/>
    <mergeCell ref="A3:A6"/>
    <mergeCell ref="A7:A11"/>
    <mergeCell ref="A12:A17"/>
    <mergeCell ref="A19:A21"/>
    <mergeCell ref="A22:A23"/>
  </mergeCells>
  <hyperlinks>
    <hyperlink ref="B18" r:id="rId1" display="http://www.isixsigma.com/st/data/" xr:uid="{C687294E-6D42-4C15-8D4A-2633332969C5}"/>
    <hyperlink ref="B33" r:id="rId2" display="http://www.isixsigma.com/st/data/" xr:uid="{1F45AB66-C085-4D9B-9C14-ACA0500589D0}"/>
  </hyperlinks>
  <printOptions horizontalCentered="1"/>
  <pageMargins left="0.5" right="0.25" top="0.5" bottom="0.75" header="0.5" footer="0.5"/>
  <pageSetup scale="79" fitToHeight="2" orientation="portrait" r:id="rId3"/>
  <headerFooter alignWithMargins="0">
    <oddFooter>Page &amp;P of &amp;N</oddFooter>
  </headerFooter>
  <rowBreaks count="1" manualBreakCount="1">
    <brk id="31" max="2"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C3648-96DD-47B3-8631-7DF9C1E9D003}">
  <sheetPr codeName="Sheet9"/>
  <dimension ref="A1:H38"/>
  <sheetViews>
    <sheetView tabSelected="1" topLeftCell="A15" zoomScaleNormal="100" workbookViewId="0">
      <selection activeCell="A16" sqref="A16:G16"/>
    </sheetView>
  </sheetViews>
  <sheetFormatPr baseColWidth="10" defaultColWidth="12.1640625" defaultRowHeight="16"/>
  <cols>
    <col min="1" max="6" width="12.1640625" style="20"/>
    <col min="7" max="7" width="38.1640625" style="20" customWidth="1"/>
    <col min="8" max="16384" width="12.1640625" style="20"/>
  </cols>
  <sheetData>
    <row r="1" spans="1:8" ht="42" customHeight="1">
      <c r="A1" s="582" t="s">
        <v>94</v>
      </c>
      <c r="B1" s="582"/>
      <c r="C1" s="582"/>
      <c r="D1" s="582"/>
      <c r="E1" s="582"/>
      <c r="F1" s="582"/>
      <c r="G1" s="582"/>
    </row>
    <row r="2" spans="1:8" ht="180" customHeight="1">
      <c r="A2" s="583" t="s">
        <v>1279</v>
      </c>
      <c r="B2" s="583"/>
      <c r="C2" s="583"/>
      <c r="D2" s="583"/>
      <c r="E2" s="583"/>
      <c r="F2" s="583"/>
      <c r="G2" s="583"/>
    </row>
    <row r="3" spans="1:8" ht="16.5" customHeight="1">
      <c r="A3" s="530"/>
      <c r="B3" s="530"/>
      <c r="C3" s="530"/>
      <c r="D3" s="530"/>
      <c r="E3" s="530"/>
      <c r="F3" s="530"/>
      <c r="G3" s="530"/>
    </row>
    <row r="4" spans="1:8" ht="18" customHeight="1">
      <c r="A4" s="584" t="s">
        <v>1507</v>
      </c>
      <c r="B4" s="584"/>
      <c r="C4" s="584"/>
      <c r="D4" s="584"/>
      <c r="E4" s="584"/>
      <c r="F4" s="584"/>
      <c r="G4" s="584"/>
    </row>
    <row r="5" spans="1:8" s="531" customFormat="1" ht="18" customHeight="1">
      <c r="A5" s="532" t="s">
        <v>1298</v>
      </c>
      <c r="B5" s="533"/>
      <c r="C5" s="533"/>
      <c r="D5" s="533"/>
      <c r="E5" s="533"/>
      <c r="F5" s="533"/>
      <c r="G5" s="533"/>
    </row>
    <row r="6" spans="1:8" s="531" customFormat="1" ht="38.25" customHeight="1">
      <c r="A6" s="534"/>
      <c r="B6" s="587" t="s">
        <v>1508</v>
      </c>
      <c r="C6" s="587"/>
      <c r="D6" s="587"/>
      <c r="E6" s="587"/>
      <c r="F6" s="587"/>
      <c r="G6" s="587"/>
      <c r="H6" s="534"/>
    </row>
    <row r="7" spans="1:8" s="531" customFormat="1" ht="18" customHeight="1">
      <c r="A7" s="534"/>
      <c r="B7" s="588" t="s">
        <v>1509</v>
      </c>
      <c r="C7" s="588"/>
      <c r="D7" s="588"/>
      <c r="E7" s="588"/>
      <c r="F7" s="588"/>
      <c r="G7" s="588"/>
      <c r="H7" s="534"/>
    </row>
    <row r="8" spans="1:8" ht="39" customHeight="1">
      <c r="A8" s="587" t="s">
        <v>1510</v>
      </c>
      <c r="B8" s="587"/>
      <c r="C8" s="587"/>
      <c r="D8" s="587"/>
      <c r="E8" s="587"/>
      <c r="F8" s="587"/>
      <c r="G8" s="587"/>
      <c r="H8" s="536"/>
    </row>
    <row r="9" spans="1:8" ht="18" customHeight="1">
      <c r="A9" s="533" t="s">
        <v>1511</v>
      </c>
      <c r="B9" s="533"/>
      <c r="C9" s="533"/>
      <c r="D9" s="533"/>
      <c r="E9" s="533"/>
      <c r="F9" s="533"/>
      <c r="G9" s="535"/>
      <c r="H9" s="536"/>
    </row>
    <row r="10" spans="1:8" ht="18" customHeight="1">
      <c r="A10" s="537" t="s">
        <v>1512</v>
      </c>
      <c r="B10" s="538"/>
      <c r="C10" s="538"/>
      <c r="D10" s="538"/>
      <c r="E10" s="538"/>
      <c r="F10" s="538"/>
      <c r="G10" s="535"/>
      <c r="H10" s="536"/>
    </row>
    <row r="11" spans="1:8" ht="18" customHeight="1">
      <c r="A11" s="535"/>
      <c r="B11" s="532" t="s">
        <v>1513</v>
      </c>
      <c r="C11" s="535"/>
      <c r="D11" s="535"/>
      <c r="E11" s="535"/>
      <c r="F11" s="535"/>
      <c r="G11" s="535"/>
      <c r="H11" s="536"/>
    </row>
    <row r="12" spans="1:8" ht="18" customHeight="1">
      <c r="A12" s="535"/>
      <c r="B12" s="532" t="s">
        <v>1514</v>
      </c>
      <c r="C12" s="535"/>
      <c r="D12" s="535"/>
      <c r="E12" s="535"/>
      <c r="F12" s="535"/>
      <c r="G12" s="535"/>
      <c r="H12" s="536"/>
    </row>
    <row r="13" spans="1:8" ht="18" customHeight="1">
      <c r="A13" s="535"/>
      <c r="B13" s="532" t="s">
        <v>1515</v>
      </c>
      <c r="C13" s="535"/>
      <c r="D13" s="535"/>
      <c r="E13" s="535"/>
      <c r="F13" s="535"/>
      <c r="G13" s="535"/>
      <c r="H13" s="536"/>
    </row>
    <row r="14" spans="1:8" ht="48" customHeight="1">
      <c r="A14" s="586" t="s">
        <v>1516</v>
      </c>
      <c r="B14" s="586"/>
      <c r="C14" s="586"/>
      <c r="D14" s="586"/>
      <c r="E14" s="586"/>
      <c r="F14" s="586"/>
      <c r="G14" s="586"/>
      <c r="H14" s="536"/>
    </row>
    <row r="15" spans="1:8" ht="32" customHeight="1">
      <c r="A15" s="585" t="s">
        <v>1278</v>
      </c>
      <c r="B15" s="585"/>
      <c r="C15" s="585"/>
      <c r="D15" s="585"/>
      <c r="E15" s="585"/>
      <c r="F15" s="585"/>
      <c r="G15" s="585"/>
    </row>
    <row r="16" spans="1:8" ht="273" customHeight="1">
      <c r="A16" s="581" t="s">
        <v>2067</v>
      </c>
      <c r="B16" s="581"/>
      <c r="C16" s="581"/>
      <c r="D16" s="581"/>
      <c r="E16" s="581"/>
      <c r="F16" s="581"/>
      <c r="G16" s="581"/>
    </row>
    <row r="17" spans="1:7" ht="82" customHeight="1">
      <c r="A17" s="581" t="s">
        <v>1517</v>
      </c>
      <c r="B17" s="581"/>
      <c r="C17" s="581"/>
      <c r="D17" s="581"/>
      <c r="E17" s="581"/>
      <c r="F17" s="581"/>
      <c r="G17" s="581"/>
    </row>
    <row r="18" spans="1:7" ht="141" customHeight="1">
      <c r="A18" s="583" t="s">
        <v>2068</v>
      </c>
      <c r="B18" s="589"/>
      <c r="C18" s="589"/>
      <c r="D18" s="589"/>
      <c r="E18" s="589"/>
      <c r="F18" s="589"/>
      <c r="G18" s="589"/>
    </row>
    <row r="19" spans="1:7" ht="21">
      <c r="A19" s="585" t="s">
        <v>95</v>
      </c>
      <c r="B19" s="585"/>
      <c r="C19" s="585"/>
      <c r="D19" s="585"/>
      <c r="E19" s="585"/>
      <c r="F19" s="585"/>
      <c r="G19" s="585"/>
    </row>
    <row r="20" spans="1:7" ht="241" customHeight="1">
      <c r="A20" s="590" t="s">
        <v>1280</v>
      </c>
      <c r="B20" s="590"/>
      <c r="C20" s="590"/>
      <c r="D20" s="590"/>
      <c r="E20" s="590"/>
      <c r="F20" s="590"/>
      <c r="G20" s="590"/>
    </row>
    <row r="21" spans="1:7" ht="34" customHeight="1">
      <c r="A21" s="585" t="s">
        <v>96</v>
      </c>
      <c r="B21" s="585"/>
      <c r="C21" s="585"/>
      <c r="D21" s="585"/>
      <c r="E21" s="585"/>
      <c r="F21" s="585"/>
      <c r="G21" s="585"/>
    </row>
    <row r="22" spans="1:7" ht="90" customHeight="1">
      <c r="A22" s="581" t="s">
        <v>1518</v>
      </c>
      <c r="B22" s="591"/>
      <c r="C22" s="591"/>
      <c r="D22" s="591"/>
      <c r="E22" s="591"/>
      <c r="F22" s="591"/>
      <c r="G22" s="591"/>
    </row>
    <row r="23" spans="1:7" ht="249.75" customHeight="1">
      <c r="A23" s="581" t="s">
        <v>1519</v>
      </c>
      <c r="B23" s="581"/>
      <c r="C23" s="581"/>
      <c r="D23" s="581"/>
      <c r="E23" s="581"/>
      <c r="F23" s="581"/>
      <c r="G23" s="581"/>
    </row>
    <row r="24" spans="1:7" ht="113" customHeight="1">
      <c r="A24" s="581"/>
      <c r="B24" s="581"/>
      <c r="C24" s="581"/>
      <c r="D24" s="581"/>
      <c r="E24" s="581"/>
      <c r="F24" s="581"/>
      <c r="G24" s="581"/>
    </row>
    <row r="25" spans="1:7" ht="186.75" customHeight="1"/>
    <row r="26" spans="1:7" ht="21">
      <c r="A26" s="585" t="s">
        <v>1281</v>
      </c>
      <c r="B26" s="585"/>
      <c r="C26" s="585"/>
      <c r="D26" s="585"/>
      <c r="E26" s="585"/>
      <c r="F26" s="585"/>
      <c r="G26" s="585"/>
    </row>
    <row r="27" spans="1:7" ht="132" customHeight="1">
      <c r="A27" s="581" t="s">
        <v>1520</v>
      </c>
      <c r="B27" s="581"/>
      <c r="C27" s="581"/>
      <c r="D27" s="581"/>
      <c r="E27" s="581"/>
      <c r="F27" s="581"/>
      <c r="G27" s="581"/>
    </row>
    <row r="28" spans="1:7" ht="127.5" customHeight="1">
      <c r="A28" s="581" t="s">
        <v>1521</v>
      </c>
      <c r="B28" s="581"/>
      <c r="C28" s="581"/>
      <c r="D28" s="581"/>
      <c r="E28" s="581"/>
      <c r="F28" s="581"/>
      <c r="G28" s="581"/>
    </row>
    <row r="29" spans="1:7" ht="34.25" customHeight="1">
      <c r="A29" s="585" t="s">
        <v>97</v>
      </c>
      <c r="B29" s="585"/>
      <c r="C29" s="585"/>
      <c r="D29" s="585"/>
      <c r="E29" s="585"/>
      <c r="F29" s="585"/>
      <c r="G29" s="585"/>
    </row>
    <row r="30" spans="1:7" ht="141.5" customHeight="1">
      <c r="A30" s="581" t="s">
        <v>1522</v>
      </c>
      <c r="B30" s="581"/>
      <c r="C30" s="581"/>
      <c r="D30" s="581"/>
      <c r="E30" s="581"/>
      <c r="F30" s="581"/>
      <c r="G30" s="581"/>
    </row>
    <row r="31" spans="1:7" ht="82.25" customHeight="1">
      <c r="A31" s="581" t="s">
        <v>1523</v>
      </c>
      <c r="B31" s="581"/>
      <c r="C31" s="581"/>
      <c r="D31" s="581"/>
      <c r="E31" s="581"/>
      <c r="F31" s="581"/>
      <c r="G31" s="581"/>
    </row>
    <row r="32" spans="1:7" ht="64.25" customHeight="1">
      <c r="A32" s="581" t="s">
        <v>1524</v>
      </c>
      <c r="B32" s="581"/>
      <c r="C32" s="581"/>
      <c r="D32" s="581"/>
      <c r="E32" s="581"/>
      <c r="F32" s="581"/>
      <c r="G32" s="581"/>
    </row>
    <row r="33" spans="1:7" ht="27.5" customHeight="1">
      <c r="A33" s="593" t="s">
        <v>98</v>
      </c>
      <c r="B33" s="593"/>
      <c r="C33" s="593"/>
      <c r="D33" s="593"/>
      <c r="E33" s="593"/>
      <c r="F33" s="593"/>
      <c r="G33" s="593"/>
    </row>
    <row r="34" spans="1:7">
      <c r="A34" s="594" t="s">
        <v>99</v>
      </c>
      <c r="B34" s="595"/>
      <c r="C34" s="595"/>
      <c r="D34" s="595"/>
      <c r="E34" s="595"/>
      <c r="F34" s="595"/>
      <c r="G34" s="595"/>
    </row>
    <row r="35" spans="1:7" ht="41" customHeight="1">
      <c r="A35" s="585" t="s">
        <v>100</v>
      </c>
      <c r="B35" s="585"/>
      <c r="C35" s="585"/>
      <c r="D35" s="585"/>
      <c r="E35" s="585"/>
      <c r="F35" s="585"/>
      <c r="G35" s="585"/>
    </row>
    <row r="36" spans="1:7" ht="223.5" customHeight="1">
      <c r="A36" s="581" t="s">
        <v>1525</v>
      </c>
      <c r="B36" s="581"/>
      <c r="C36" s="581"/>
      <c r="D36" s="581"/>
      <c r="E36" s="581"/>
      <c r="F36" s="581"/>
      <c r="G36" s="581"/>
    </row>
    <row r="37" spans="1:7" ht="29" customHeight="1">
      <c r="A37" s="581" t="s">
        <v>1282</v>
      </c>
      <c r="B37" s="581"/>
      <c r="C37" s="581"/>
      <c r="D37" s="581"/>
      <c r="E37" s="581"/>
      <c r="F37" s="581"/>
      <c r="G37" s="581"/>
    </row>
    <row r="38" spans="1:7">
      <c r="A38" s="592"/>
      <c r="B38" s="592"/>
      <c r="C38" s="592"/>
      <c r="D38" s="592"/>
      <c r="E38" s="592"/>
      <c r="F38" s="592"/>
      <c r="G38" s="592"/>
    </row>
  </sheetData>
  <sheetProtection formatCells="0" formatColumns="0" formatRows="0" insertColumns="0" insertRows="0" insertHyperlinks="0" deleteColumns="0" deleteRows="0" sort="0" autoFilter="0" pivotTables="0"/>
  <customSheetViews>
    <customSheetView guid="{15F8A144-BC19-4B70-B468-75C2D0F16780}" showPageBreaks="1" view="pageLayout">
      <selection activeCell="A2" sqref="A2:G2"/>
      <pageMargins left="0.75" right="0.75" top="1.1111111111111112" bottom="0.95833333333333337" header="0.5" footer="0.5"/>
      <pageSetup orientation="portrait" r:id="rId1"/>
      <headerFooter>
        <oddHeader>&amp;L&amp;G</oddHeader>
      </headerFooter>
    </customSheetView>
  </customSheetViews>
  <mergeCells count="30">
    <mergeCell ref="A37:G37"/>
    <mergeCell ref="A38:G38"/>
    <mergeCell ref="A31:G31"/>
    <mergeCell ref="A32:G32"/>
    <mergeCell ref="A33:G33"/>
    <mergeCell ref="A34:G34"/>
    <mergeCell ref="A35:G35"/>
    <mergeCell ref="A36:G36"/>
    <mergeCell ref="A30:G30"/>
    <mergeCell ref="A18:G18"/>
    <mergeCell ref="A19:G19"/>
    <mergeCell ref="A20:G20"/>
    <mergeCell ref="A21:G21"/>
    <mergeCell ref="A22:G22"/>
    <mergeCell ref="A23:G23"/>
    <mergeCell ref="A24:G24"/>
    <mergeCell ref="A26:G26"/>
    <mergeCell ref="A27:G27"/>
    <mergeCell ref="A28:G28"/>
    <mergeCell ref="A29:G29"/>
    <mergeCell ref="A17:G17"/>
    <mergeCell ref="A1:G1"/>
    <mergeCell ref="A2:G2"/>
    <mergeCell ref="A4:G4"/>
    <mergeCell ref="A15:G15"/>
    <mergeCell ref="A16:G16"/>
    <mergeCell ref="A14:G14"/>
    <mergeCell ref="B6:G6"/>
    <mergeCell ref="B7:G7"/>
    <mergeCell ref="A8:G8"/>
  </mergeCells>
  <hyperlinks>
    <hyperlink ref="A34" r:id="rId2" xr:uid="{8261A02E-CF34-4D6C-B151-9FE6091600BA}"/>
    <hyperlink ref="B34" r:id="rId3" display="http://www.ame.org/excellence-awards" xr:uid="{5C361229-E4E1-4D66-8BB8-862F30D9EDBF}"/>
    <hyperlink ref="C34" r:id="rId4" display="http://www.ame.org/excellence-awards" xr:uid="{AA795BD7-C789-4A6B-8D67-8BA498ADA3C2}"/>
    <hyperlink ref="D34" r:id="rId5" display="http://www.ame.org/excellence-awards" xr:uid="{FC73564C-FBB5-4927-908C-AF4854F3799A}"/>
    <hyperlink ref="E34" r:id="rId6" display="http://www.ame.org/excellence-awards" xr:uid="{27CC1841-2143-4C8F-A6A4-0F1220DD6F0F}"/>
    <hyperlink ref="F34" r:id="rId7" display="http://www.ame.org/excellence-awards" xr:uid="{FEBAD648-9134-4698-80D9-AD9008132536}"/>
    <hyperlink ref="G34" r:id="rId8" display="http://www.ame.org/excellence-awards" xr:uid="{82003E7D-39FE-4132-A2B3-84DF70C7B019}"/>
  </hyperlinks>
  <pageMargins left="0.25" right="0.25" top="0.111111111" bottom="0.20833333300000001" header="0.5" footer="0.5"/>
  <pageSetup orientation="landscape" r:id="rId9"/>
  <headerFooter>
    <oddHeader>&amp;L&amp;G</oddHeader>
  </headerFooter>
  <drawing r:id="rId10"/>
  <legacyDrawingHF r:id="rId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7C5CC-B313-49C2-9B00-7E052070F258}">
  <sheetPr codeName="Sheet10">
    <tabColor rgb="FFFFFF00"/>
    <pageSetUpPr fitToPage="1"/>
  </sheetPr>
  <dimension ref="A1:AL531"/>
  <sheetViews>
    <sheetView zoomScale="62" zoomScaleNormal="40" workbookViewId="0">
      <selection activeCell="D11" sqref="D11:D12"/>
    </sheetView>
  </sheetViews>
  <sheetFormatPr baseColWidth="10" defaultColWidth="12.5" defaultRowHeight="42" customHeight="1"/>
  <cols>
    <col min="1" max="1" width="8.6640625" style="22" customWidth="1"/>
    <col min="2" max="2" width="7" style="22" customWidth="1"/>
    <col min="3" max="3" width="8.1640625" style="22" customWidth="1"/>
    <col min="4" max="4" width="28.1640625" style="22" customWidth="1"/>
    <col min="5" max="5" width="113.83203125" style="68" customWidth="1"/>
    <col min="6" max="6" width="9.6640625" style="22" customWidth="1"/>
    <col min="7" max="7" width="0.1640625" style="22" customWidth="1"/>
    <col min="8" max="8" width="17.6640625" style="69" customWidth="1"/>
    <col min="9" max="9" width="19" style="69" customWidth="1"/>
    <col min="10" max="10" width="95" style="22" customWidth="1"/>
    <col min="11" max="37" width="12.5" style="22"/>
    <col min="38" max="38" width="20" style="22" customWidth="1"/>
    <col min="39" max="16384" width="12.5" style="22"/>
  </cols>
  <sheetData>
    <row r="1" spans="1:38" ht="62" customHeight="1" thickBot="1">
      <c r="A1" s="596" t="s">
        <v>101</v>
      </c>
      <c r="B1" s="597"/>
      <c r="C1" s="597"/>
      <c r="D1" s="597"/>
      <c r="E1" s="598"/>
      <c r="F1" s="20"/>
      <c r="G1" s="20"/>
      <c r="H1" s="21"/>
      <c r="I1" s="21"/>
      <c r="J1" s="20"/>
      <c r="L1" s="20"/>
      <c r="M1" s="20"/>
      <c r="N1" s="20"/>
      <c r="O1" s="20"/>
      <c r="P1" s="20"/>
      <c r="Q1" s="20"/>
      <c r="R1" s="20"/>
      <c r="S1" s="20"/>
      <c r="T1" s="20"/>
      <c r="U1" s="20"/>
      <c r="V1" s="20"/>
      <c r="W1" s="20"/>
      <c r="X1" s="20"/>
      <c r="Y1" s="20"/>
      <c r="Z1" s="20"/>
      <c r="AA1" s="20"/>
      <c r="AB1" s="20"/>
      <c r="AC1" s="20"/>
      <c r="AD1" s="20"/>
      <c r="AE1" s="20"/>
      <c r="AF1" s="20"/>
      <c r="AG1" s="20"/>
      <c r="AH1" s="20"/>
      <c r="AI1" s="20"/>
    </row>
    <row r="2" spans="1:38" ht="54" customHeight="1" thickBot="1">
      <c r="A2" s="23" t="s">
        <v>102</v>
      </c>
      <c r="B2" s="599"/>
      <c r="C2" s="600"/>
      <c r="D2" s="24" t="s">
        <v>103</v>
      </c>
      <c r="E2" s="25"/>
      <c r="F2" s="20"/>
      <c r="G2" s="20"/>
      <c r="H2" s="21"/>
      <c r="I2" s="26" t="s">
        <v>104</v>
      </c>
      <c r="J2" s="26" t="s">
        <v>104</v>
      </c>
      <c r="L2" s="20"/>
      <c r="M2" s="20"/>
      <c r="N2" s="20"/>
      <c r="O2" s="20"/>
      <c r="P2" s="20"/>
      <c r="Q2" s="20"/>
      <c r="R2" s="20"/>
      <c r="S2" s="20"/>
      <c r="T2" s="20"/>
      <c r="U2" s="20"/>
      <c r="V2" s="20"/>
      <c r="W2" s="20"/>
      <c r="X2" s="20"/>
      <c r="Y2" s="20"/>
      <c r="Z2" s="20"/>
      <c r="AA2" s="20"/>
      <c r="AB2" s="20"/>
      <c r="AC2" s="20"/>
      <c r="AD2" s="20"/>
      <c r="AE2" s="20"/>
      <c r="AF2" s="20"/>
      <c r="AG2" s="20"/>
      <c r="AH2" s="20"/>
      <c r="AI2" s="20"/>
    </row>
    <row r="3" spans="1:38" ht="105.75" customHeight="1" thickBot="1">
      <c r="A3" s="601" t="s">
        <v>105</v>
      </c>
      <c r="B3" s="602"/>
      <c r="C3" s="27" t="s">
        <v>17</v>
      </c>
      <c r="D3" s="28" t="s">
        <v>106</v>
      </c>
      <c r="E3" s="29" t="s">
        <v>1526</v>
      </c>
      <c r="F3" s="30" t="s">
        <v>107</v>
      </c>
      <c r="H3" s="31"/>
      <c r="I3" s="32" t="s">
        <v>108</v>
      </c>
      <c r="J3" s="33" t="s">
        <v>109</v>
      </c>
      <c r="L3" s="20"/>
      <c r="M3" s="20"/>
      <c r="N3" s="20"/>
      <c r="O3" s="20"/>
      <c r="P3" s="20"/>
      <c r="Q3" s="20"/>
      <c r="R3" s="20"/>
      <c r="S3" s="20"/>
      <c r="T3" s="20"/>
      <c r="U3" s="20"/>
      <c r="V3" s="20"/>
      <c r="W3" s="20"/>
      <c r="X3" s="34" t="s">
        <v>112</v>
      </c>
      <c r="Y3" s="20"/>
      <c r="Z3" s="20"/>
      <c r="AA3" s="20"/>
      <c r="AB3" s="20"/>
      <c r="AC3" s="20"/>
      <c r="AD3" s="20"/>
      <c r="AE3" s="20"/>
      <c r="AL3" s="35"/>
    </row>
    <row r="4" spans="1:38" ht="100.5" customHeight="1" thickBot="1">
      <c r="A4" s="603" t="s">
        <v>113</v>
      </c>
      <c r="B4" s="604"/>
      <c r="C4" s="608">
        <v>1</v>
      </c>
      <c r="D4" s="610" t="s">
        <v>114</v>
      </c>
      <c r="E4" s="612" t="s">
        <v>1527</v>
      </c>
      <c r="F4" s="36" t="s">
        <v>112</v>
      </c>
      <c r="H4" s="614" t="s">
        <v>115</v>
      </c>
      <c r="I4" s="617" t="s">
        <v>128</v>
      </c>
      <c r="J4" s="37" t="s">
        <v>1708</v>
      </c>
      <c r="L4" s="20"/>
      <c r="M4" s="20"/>
      <c r="N4" s="20"/>
      <c r="O4" s="20"/>
      <c r="P4" s="20"/>
      <c r="Q4" s="20"/>
      <c r="R4" s="20"/>
      <c r="S4" s="20"/>
      <c r="T4" s="20"/>
      <c r="U4" s="20"/>
      <c r="V4" s="20"/>
      <c r="W4" s="20"/>
      <c r="X4" s="34" t="s">
        <v>117</v>
      </c>
      <c r="Y4" s="20"/>
      <c r="Z4" s="20"/>
      <c r="AA4" s="20"/>
      <c r="AB4" s="20"/>
      <c r="AC4" s="20"/>
      <c r="AD4" s="20"/>
      <c r="AE4" s="20"/>
      <c r="AL4" s="35"/>
    </row>
    <row r="5" spans="1:38" ht="51.75" customHeight="1" thickBot="1">
      <c r="A5" s="605"/>
      <c r="B5" s="606"/>
      <c r="C5" s="609"/>
      <c r="D5" s="611"/>
      <c r="E5" s="613"/>
      <c r="F5" s="36" t="s">
        <v>117</v>
      </c>
      <c r="H5" s="615"/>
      <c r="I5" s="618"/>
      <c r="J5" s="623"/>
      <c r="L5" s="20"/>
      <c r="M5" s="20"/>
      <c r="N5" s="20"/>
      <c r="O5" s="20"/>
      <c r="P5" s="20"/>
      <c r="Q5" s="20"/>
      <c r="R5" s="20"/>
      <c r="S5" s="20"/>
      <c r="T5" s="20"/>
      <c r="U5" s="20"/>
      <c r="V5" s="20"/>
      <c r="W5" s="20"/>
      <c r="X5" s="34" t="s">
        <v>118</v>
      </c>
      <c r="Y5" s="20"/>
      <c r="Z5" s="20"/>
      <c r="AA5" s="20"/>
      <c r="AB5" s="20"/>
      <c r="AC5" s="20"/>
      <c r="AD5" s="20"/>
      <c r="AE5" s="20"/>
      <c r="AL5" s="35"/>
    </row>
    <row r="6" spans="1:38" ht="25" thickBot="1">
      <c r="A6" s="605"/>
      <c r="B6" s="606"/>
      <c r="C6" s="609"/>
      <c r="D6" s="610" t="s">
        <v>119</v>
      </c>
      <c r="E6" s="632" t="s">
        <v>1528</v>
      </c>
      <c r="F6" s="36" t="s">
        <v>118</v>
      </c>
      <c r="H6" s="616"/>
      <c r="I6" s="618"/>
      <c r="J6" s="623"/>
      <c r="L6" s="20"/>
      <c r="M6" s="20"/>
      <c r="N6" s="20"/>
      <c r="O6" s="20"/>
      <c r="P6" s="20"/>
      <c r="Q6" s="20"/>
      <c r="R6" s="20"/>
      <c r="S6" s="20"/>
      <c r="T6" s="20"/>
      <c r="U6" s="20"/>
      <c r="V6" s="20"/>
      <c r="W6" s="20"/>
      <c r="X6" s="34" t="s">
        <v>121</v>
      </c>
      <c r="Y6" s="20"/>
      <c r="Z6" s="20"/>
      <c r="AA6" s="20"/>
      <c r="AB6" s="20"/>
      <c r="AC6" s="20"/>
      <c r="AD6" s="20"/>
      <c r="AE6" s="20"/>
      <c r="AL6" s="35"/>
    </row>
    <row r="7" spans="1:38" ht="43" customHeight="1" thickBot="1">
      <c r="A7" s="605"/>
      <c r="B7" s="606"/>
      <c r="C7" s="609"/>
      <c r="D7" s="611"/>
      <c r="E7" s="633"/>
      <c r="F7" s="38" t="s">
        <v>121</v>
      </c>
      <c r="H7" s="629" t="s">
        <v>122</v>
      </c>
      <c r="I7" s="618"/>
      <c r="J7" s="623"/>
      <c r="L7" s="20"/>
      <c r="M7" s="20"/>
      <c r="N7" s="20"/>
      <c r="O7" s="20"/>
      <c r="P7" s="20"/>
      <c r="Q7" s="20"/>
      <c r="R7" s="20"/>
      <c r="S7" s="20"/>
      <c r="T7" s="20"/>
      <c r="U7" s="20"/>
      <c r="V7" s="20"/>
      <c r="W7" s="20"/>
      <c r="X7" s="34" t="s">
        <v>123</v>
      </c>
      <c r="Y7" s="20"/>
      <c r="Z7" s="20"/>
      <c r="AA7" s="20"/>
      <c r="AB7" s="20"/>
      <c r="AC7" s="20"/>
      <c r="AD7" s="20"/>
      <c r="AE7" s="20"/>
      <c r="AL7" s="35"/>
    </row>
    <row r="8" spans="1:38" ht="25" thickBot="1">
      <c r="A8" s="605"/>
      <c r="B8" s="606"/>
      <c r="C8" s="609"/>
      <c r="D8" s="610" t="s">
        <v>124</v>
      </c>
      <c r="E8" s="632" t="s">
        <v>1529</v>
      </c>
      <c r="F8" s="38" t="s">
        <v>123</v>
      </c>
      <c r="H8" s="630"/>
      <c r="I8" s="618"/>
      <c r="J8" s="623"/>
      <c r="L8" s="20"/>
      <c r="M8" s="20"/>
      <c r="N8" s="20"/>
      <c r="O8" s="20"/>
      <c r="P8" s="20"/>
      <c r="Q8" s="20"/>
      <c r="R8" s="20"/>
      <c r="S8" s="20"/>
      <c r="T8" s="20"/>
      <c r="U8" s="20"/>
      <c r="V8" s="20"/>
      <c r="W8" s="20"/>
      <c r="X8" s="34" t="s">
        <v>126</v>
      </c>
      <c r="Y8" s="20"/>
      <c r="Z8" s="20"/>
      <c r="AA8" s="20"/>
      <c r="AB8" s="20"/>
      <c r="AC8" s="20"/>
      <c r="AD8" s="20"/>
      <c r="AE8" s="20"/>
      <c r="AL8" s="35"/>
    </row>
    <row r="9" spans="1:38" ht="56" customHeight="1" thickBot="1">
      <c r="A9" s="605"/>
      <c r="B9" s="606"/>
      <c r="C9" s="609"/>
      <c r="D9" s="634"/>
      <c r="E9" s="635"/>
      <c r="F9" s="38" t="s">
        <v>126</v>
      </c>
      <c r="H9" s="631"/>
      <c r="I9" s="619"/>
      <c r="J9" s="624"/>
      <c r="L9" s="20"/>
      <c r="M9" s="20"/>
      <c r="N9" s="20"/>
      <c r="O9" s="20"/>
      <c r="P9" s="20"/>
      <c r="Q9" s="20"/>
      <c r="R9" s="20"/>
      <c r="S9" s="20"/>
      <c r="T9" s="20"/>
      <c r="U9" s="20"/>
      <c r="V9" s="20"/>
      <c r="W9" s="20"/>
      <c r="X9" s="34"/>
      <c r="Y9" s="20"/>
      <c r="Z9" s="20"/>
      <c r="AA9" s="20"/>
      <c r="AB9" s="20"/>
      <c r="AC9" s="20"/>
      <c r="AD9" s="20"/>
      <c r="AE9" s="20"/>
      <c r="AL9" s="35"/>
    </row>
    <row r="10" spans="1:38" ht="8" customHeight="1" thickBot="1">
      <c r="A10" s="607"/>
      <c r="B10" s="606"/>
      <c r="C10" s="39"/>
      <c r="D10" s="40"/>
      <c r="E10" s="339"/>
      <c r="F10" s="41"/>
      <c r="G10" s="41"/>
      <c r="H10" s="42"/>
      <c r="I10" s="42"/>
      <c r="J10" s="43"/>
      <c r="L10" s="20"/>
      <c r="M10" s="20"/>
      <c r="N10" s="20"/>
      <c r="O10" s="20"/>
      <c r="P10" s="20"/>
      <c r="Q10" s="20"/>
      <c r="R10" s="20"/>
      <c r="S10" s="20"/>
      <c r="T10" s="20"/>
      <c r="U10" s="20"/>
      <c r="V10" s="20"/>
      <c r="W10" s="20"/>
      <c r="X10" s="34"/>
      <c r="Y10" s="20"/>
      <c r="Z10" s="20"/>
      <c r="AA10" s="20"/>
      <c r="AB10" s="20"/>
      <c r="AC10" s="20"/>
      <c r="AD10" s="20"/>
      <c r="AE10" s="20"/>
    </row>
    <row r="11" spans="1:38" ht="110.25" customHeight="1" thickBot="1">
      <c r="A11" s="607"/>
      <c r="B11" s="606"/>
      <c r="C11" s="609">
        <v>2</v>
      </c>
      <c r="D11" s="636" t="s">
        <v>127</v>
      </c>
      <c r="E11" s="637" t="s">
        <v>1530</v>
      </c>
      <c r="F11" s="45" t="s">
        <v>112</v>
      </c>
      <c r="H11" s="615" t="s">
        <v>115</v>
      </c>
      <c r="I11" s="617" t="s">
        <v>128</v>
      </c>
      <c r="J11" s="46" t="s">
        <v>1709</v>
      </c>
      <c r="L11" s="20"/>
      <c r="M11" s="20"/>
      <c r="N11" s="20"/>
      <c r="O11" s="20"/>
      <c r="P11" s="20"/>
      <c r="Q11" s="20"/>
      <c r="R11" s="20"/>
      <c r="S11" s="20"/>
      <c r="T11" s="20"/>
      <c r="U11" s="20"/>
      <c r="V11" s="20"/>
      <c r="W11" s="20"/>
      <c r="X11" s="20"/>
      <c r="Y11" s="20"/>
      <c r="Z11" s="20"/>
      <c r="AA11" s="20"/>
      <c r="AB11" s="20"/>
      <c r="AC11" s="20"/>
      <c r="AD11" s="20"/>
      <c r="AE11" s="20"/>
    </row>
    <row r="12" spans="1:38" ht="75" customHeight="1" thickBot="1">
      <c r="A12" s="607"/>
      <c r="B12" s="606"/>
      <c r="C12" s="609">
        <v>2</v>
      </c>
      <c r="D12" s="626"/>
      <c r="E12" s="628"/>
      <c r="F12" s="36" t="s">
        <v>117</v>
      </c>
      <c r="H12" s="615"/>
      <c r="I12" s="618"/>
      <c r="J12" s="623"/>
      <c r="L12" s="20"/>
      <c r="M12" s="20"/>
      <c r="N12" s="20"/>
      <c r="O12" s="20"/>
      <c r="P12" s="20"/>
      <c r="Q12" s="20"/>
      <c r="R12" s="20"/>
      <c r="S12" s="20"/>
      <c r="T12" s="20"/>
      <c r="U12" s="20"/>
      <c r="V12" s="20"/>
      <c r="W12" s="20"/>
      <c r="X12" s="20"/>
      <c r="Y12" s="20"/>
      <c r="Z12" s="20"/>
      <c r="AA12" s="20"/>
      <c r="AB12" s="20"/>
      <c r="AC12" s="20"/>
      <c r="AD12" s="20"/>
      <c r="AE12" s="20"/>
    </row>
    <row r="13" spans="1:38" ht="42" customHeight="1" thickBot="1">
      <c r="A13" s="607"/>
      <c r="B13" s="606"/>
      <c r="C13" s="609"/>
      <c r="D13" s="625" t="s">
        <v>129</v>
      </c>
      <c r="E13" s="627" t="s">
        <v>1531</v>
      </c>
      <c r="F13" s="36" t="s">
        <v>118</v>
      </c>
      <c r="H13" s="616"/>
      <c r="I13" s="618"/>
      <c r="J13" s="623"/>
      <c r="L13" s="20"/>
      <c r="M13" s="20"/>
      <c r="N13" s="20"/>
      <c r="O13" s="20"/>
      <c r="P13" s="20"/>
      <c r="Q13" s="20"/>
      <c r="R13" s="20"/>
      <c r="S13" s="20"/>
      <c r="T13" s="20"/>
      <c r="U13" s="20"/>
      <c r="V13" s="20"/>
      <c r="W13" s="20"/>
      <c r="X13" s="20"/>
      <c r="Y13" s="20"/>
      <c r="Z13" s="20"/>
      <c r="AA13" s="20"/>
      <c r="AB13" s="20"/>
      <c r="AC13" s="20"/>
      <c r="AD13" s="20"/>
      <c r="AE13" s="20"/>
    </row>
    <row r="14" spans="1:38" ht="54" customHeight="1" thickBot="1">
      <c r="A14" s="607"/>
      <c r="B14" s="606"/>
      <c r="C14" s="609"/>
      <c r="D14" s="626"/>
      <c r="E14" s="628"/>
      <c r="F14" s="38" t="s">
        <v>121</v>
      </c>
      <c r="H14" s="629" t="s">
        <v>122</v>
      </c>
      <c r="I14" s="618"/>
      <c r="J14" s="623"/>
      <c r="L14" s="20"/>
      <c r="M14" s="20"/>
      <c r="N14" s="20"/>
      <c r="O14" s="20"/>
      <c r="P14" s="20"/>
      <c r="Q14" s="20"/>
      <c r="R14" s="20"/>
      <c r="S14" s="20"/>
      <c r="T14" s="20"/>
      <c r="U14" s="20"/>
      <c r="V14" s="20"/>
      <c r="W14" s="20"/>
      <c r="X14" s="20"/>
      <c r="Y14" s="20"/>
      <c r="Z14" s="20"/>
      <c r="AA14" s="20"/>
      <c r="AB14" s="20"/>
      <c r="AC14" s="20"/>
      <c r="AD14" s="20"/>
      <c r="AE14" s="20"/>
    </row>
    <row r="15" spans="1:38" ht="42" customHeight="1" thickBot="1">
      <c r="A15" s="607"/>
      <c r="B15" s="606"/>
      <c r="C15" s="609"/>
      <c r="D15" s="625" t="s">
        <v>130</v>
      </c>
      <c r="E15" s="627" t="s">
        <v>1532</v>
      </c>
      <c r="F15" s="38" t="s">
        <v>123</v>
      </c>
      <c r="H15" s="630"/>
      <c r="I15" s="618"/>
      <c r="J15" s="623"/>
      <c r="L15" s="20"/>
      <c r="M15" s="20"/>
      <c r="N15" s="20"/>
      <c r="O15" s="20"/>
      <c r="P15" s="20"/>
      <c r="Q15" s="20"/>
      <c r="R15" s="20"/>
      <c r="S15" s="20"/>
      <c r="T15" s="20"/>
      <c r="U15" s="20"/>
      <c r="V15" s="20"/>
      <c r="W15" s="20"/>
      <c r="X15" s="20"/>
      <c r="Y15" s="20"/>
      <c r="Z15" s="20"/>
      <c r="AA15" s="20"/>
      <c r="AB15" s="20"/>
      <c r="AC15" s="20"/>
      <c r="AD15" s="20"/>
      <c r="AE15" s="20"/>
    </row>
    <row r="16" spans="1:38" ht="76.5" customHeight="1" thickBot="1">
      <c r="A16" s="607"/>
      <c r="B16" s="606"/>
      <c r="C16" s="620"/>
      <c r="D16" s="626"/>
      <c r="E16" s="628"/>
      <c r="F16" s="47" t="s">
        <v>126</v>
      </c>
      <c r="H16" s="631"/>
      <c r="I16" s="619"/>
      <c r="J16" s="624"/>
      <c r="L16" s="20"/>
      <c r="M16" s="20"/>
      <c r="N16" s="20"/>
      <c r="O16" s="20"/>
      <c r="P16" s="20"/>
      <c r="Q16" s="20"/>
      <c r="R16" s="20"/>
      <c r="S16" s="20"/>
      <c r="T16" s="20"/>
      <c r="U16" s="20"/>
      <c r="V16" s="20"/>
      <c r="W16" s="20"/>
      <c r="X16" s="20"/>
      <c r="Y16" s="20"/>
      <c r="Z16" s="20"/>
      <c r="AA16" s="20"/>
      <c r="AB16" s="20"/>
      <c r="AC16" s="20"/>
      <c r="AD16" s="20"/>
      <c r="AE16" s="20"/>
    </row>
    <row r="17" spans="1:31" ht="8" customHeight="1" thickBot="1">
      <c r="A17" s="607"/>
      <c r="B17" s="606"/>
      <c r="C17" s="39"/>
      <c r="D17" s="40"/>
      <c r="E17" s="339"/>
      <c r="F17" s="41"/>
      <c r="G17" s="41"/>
      <c r="H17" s="42"/>
      <c r="I17" s="42"/>
      <c r="J17" s="43"/>
      <c r="L17" s="20"/>
      <c r="M17" s="20"/>
      <c r="N17" s="20"/>
      <c r="O17" s="20"/>
      <c r="P17" s="20"/>
      <c r="Q17" s="20"/>
      <c r="R17" s="20"/>
      <c r="S17" s="20"/>
      <c r="T17" s="20"/>
      <c r="U17" s="20"/>
      <c r="V17" s="20"/>
      <c r="W17" s="20"/>
      <c r="X17" s="20"/>
      <c r="Y17" s="20"/>
      <c r="Z17" s="20"/>
      <c r="AA17" s="20"/>
      <c r="AB17" s="20"/>
      <c r="AC17" s="20"/>
      <c r="AD17" s="20"/>
      <c r="AE17" s="20"/>
    </row>
    <row r="18" spans="1:31" ht="59.25" customHeight="1" thickBot="1">
      <c r="A18" s="607"/>
      <c r="B18" s="606"/>
      <c r="C18" s="608">
        <f>C11+1</f>
        <v>3</v>
      </c>
      <c r="D18" s="621" t="s">
        <v>131</v>
      </c>
      <c r="E18" s="612" t="s">
        <v>1533</v>
      </c>
      <c r="F18" s="36" t="s">
        <v>112</v>
      </c>
      <c r="H18" s="614" t="s">
        <v>115</v>
      </c>
      <c r="I18" s="617" t="s">
        <v>128</v>
      </c>
      <c r="J18" s="48" t="s">
        <v>1710</v>
      </c>
      <c r="L18" s="20"/>
      <c r="M18" s="20"/>
      <c r="N18" s="20"/>
      <c r="O18" s="20"/>
      <c r="P18" s="20"/>
      <c r="Q18" s="20"/>
      <c r="R18" s="20"/>
      <c r="S18" s="20"/>
      <c r="T18" s="20"/>
      <c r="U18" s="20"/>
      <c r="V18" s="20"/>
      <c r="W18" s="20"/>
      <c r="X18" s="20"/>
      <c r="Y18" s="20"/>
      <c r="Z18" s="20"/>
      <c r="AA18" s="20"/>
      <c r="AB18" s="20"/>
      <c r="AC18" s="20"/>
      <c r="AD18" s="20"/>
      <c r="AE18" s="20"/>
    </row>
    <row r="19" spans="1:31" ht="57" customHeight="1" thickBot="1">
      <c r="A19" s="607"/>
      <c r="B19" s="606"/>
      <c r="C19" s="609"/>
      <c r="D19" s="622"/>
      <c r="E19" s="613"/>
      <c r="F19" s="36" t="s">
        <v>117</v>
      </c>
      <c r="H19" s="615"/>
      <c r="I19" s="618"/>
      <c r="J19" s="623"/>
      <c r="L19" s="20"/>
      <c r="M19" s="20"/>
      <c r="N19" s="20"/>
      <c r="O19" s="20"/>
      <c r="P19" s="20"/>
      <c r="Q19" s="20"/>
      <c r="R19" s="20"/>
      <c r="S19" s="20"/>
      <c r="T19" s="20"/>
      <c r="U19" s="20"/>
      <c r="V19" s="20"/>
      <c r="W19" s="20"/>
      <c r="X19" s="20"/>
      <c r="Y19" s="20"/>
      <c r="Z19" s="20"/>
      <c r="AA19" s="20"/>
      <c r="AB19" s="20"/>
      <c r="AC19" s="20"/>
      <c r="AD19" s="20"/>
      <c r="AE19" s="20"/>
    </row>
    <row r="20" spans="1:31" ht="57" customHeight="1" thickBot="1">
      <c r="A20" s="607"/>
      <c r="B20" s="606"/>
      <c r="C20" s="609"/>
      <c r="D20" s="621" t="s">
        <v>132</v>
      </c>
      <c r="E20" s="632" t="s">
        <v>1534</v>
      </c>
      <c r="F20" s="36" t="s">
        <v>118</v>
      </c>
      <c r="H20" s="616"/>
      <c r="I20" s="618"/>
      <c r="J20" s="623"/>
      <c r="L20" s="20"/>
      <c r="M20" s="20"/>
      <c r="N20" s="20"/>
      <c r="O20" s="20"/>
      <c r="P20" s="20"/>
      <c r="Q20" s="20"/>
      <c r="R20" s="20"/>
      <c r="S20" s="20"/>
      <c r="T20" s="20"/>
      <c r="U20" s="20"/>
      <c r="V20" s="20"/>
      <c r="W20" s="20"/>
      <c r="X20" s="20"/>
      <c r="Y20" s="20"/>
      <c r="Z20" s="20"/>
      <c r="AA20" s="20"/>
      <c r="AB20" s="20"/>
      <c r="AC20" s="20"/>
      <c r="AD20" s="20"/>
      <c r="AE20" s="20"/>
    </row>
    <row r="21" spans="1:31" ht="42" customHeight="1" thickBot="1">
      <c r="A21" s="607"/>
      <c r="B21" s="606"/>
      <c r="C21" s="609"/>
      <c r="D21" s="622"/>
      <c r="E21" s="633"/>
      <c r="F21" s="38" t="s">
        <v>121</v>
      </c>
      <c r="H21" s="629" t="s">
        <v>122</v>
      </c>
      <c r="I21" s="618"/>
      <c r="J21" s="623"/>
      <c r="L21" s="20"/>
      <c r="M21" s="20"/>
      <c r="N21" s="20"/>
      <c r="O21" s="20"/>
      <c r="P21" s="20"/>
      <c r="Q21" s="20"/>
      <c r="R21" s="20"/>
      <c r="S21" s="20"/>
      <c r="T21" s="20"/>
      <c r="U21" s="20"/>
      <c r="V21" s="20"/>
      <c r="W21" s="20"/>
      <c r="X21" s="20"/>
      <c r="Y21" s="20"/>
      <c r="Z21" s="20"/>
      <c r="AA21" s="20"/>
      <c r="AB21" s="20"/>
      <c r="AC21" s="20"/>
      <c r="AD21" s="20"/>
      <c r="AE21" s="20"/>
    </row>
    <row r="22" spans="1:31" ht="42" customHeight="1" thickBot="1">
      <c r="A22" s="607"/>
      <c r="B22" s="606"/>
      <c r="C22" s="609"/>
      <c r="D22" s="621" t="s">
        <v>133</v>
      </c>
      <c r="E22" s="632" t="s">
        <v>1535</v>
      </c>
      <c r="F22" s="38" t="s">
        <v>123</v>
      </c>
      <c r="H22" s="630"/>
      <c r="I22" s="618"/>
      <c r="J22" s="623"/>
      <c r="L22" s="20"/>
      <c r="M22" s="20"/>
      <c r="N22" s="20"/>
      <c r="O22" s="20"/>
      <c r="P22" s="20"/>
      <c r="Q22" s="20"/>
      <c r="R22" s="20"/>
      <c r="S22" s="20"/>
      <c r="T22" s="20"/>
      <c r="U22" s="20"/>
      <c r="V22" s="20"/>
      <c r="W22" s="20"/>
      <c r="X22" s="20"/>
      <c r="Y22" s="20"/>
      <c r="Z22" s="20"/>
      <c r="AA22" s="20"/>
      <c r="AB22" s="20"/>
      <c r="AC22" s="20"/>
      <c r="AD22" s="20"/>
      <c r="AE22" s="20"/>
    </row>
    <row r="23" spans="1:31" ht="42" customHeight="1" thickBot="1">
      <c r="A23" s="607"/>
      <c r="B23" s="606"/>
      <c r="C23" s="620"/>
      <c r="D23" s="622"/>
      <c r="E23" s="643"/>
      <c r="F23" s="47" t="s">
        <v>126</v>
      </c>
      <c r="H23" s="631"/>
      <c r="I23" s="619"/>
      <c r="J23" s="624"/>
      <c r="L23" s="20"/>
      <c r="M23" s="20"/>
      <c r="N23" s="20"/>
      <c r="O23" s="20"/>
      <c r="P23" s="20"/>
      <c r="Q23" s="20"/>
      <c r="R23" s="20"/>
      <c r="S23" s="20"/>
      <c r="T23" s="20"/>
      <c r="U23" s="20"/>
      <c r="V23" s="20"/>
      <c r="W23" s="20"/>
      <c r="X23" s="20"/>
      <c r="Y23" s="20"/>
      <c r="Z23" s="20"/>
      <c r="AA23" s="20"/>
      <c r="AB23" s="20"/>
      <c r="AC23" s="20"/>
      <c r="AD23" s="20"/>
      <c r="AE23" s="20"/>
    </row>
    <row r="24" spans="1:31" ht="8" customHeight="1" thickBot="1">
      <c r="A24" s="607"/>
      <c r="B24" s="606"/>
      <c r="C24" s="39"/>
      <c r="D24" s="40"/>
      <c r="E24" s="339"/>
      <c r="F24" s="41"/>
      <c r="G24" s="41"/>
      <c r="H24" s="42"/>
      <c r="I24" s="42"/>
      <c r="J24" s="43"/>
      <c r="L24" s="20"/>
      <c r="M24" s="20"/>
      <c r="N24" s="20"/>
      <c r="O24" s="20"/>
      <c r="P24" s="20"/>
      <c r="Q24" s="20"/>
      <c r="R24" s="20"/>
      <c r="S24" s="20"/>
      <c r="T24" s="20"/>
      <c r="U24" s="20"/>
      <c r="V24" s="20"/>
      <c r="W24" s="20"/>
      <c r="X24" s="20"/>
      <c r="Y24" s="20"/>
      <c r="Z24" s="20"/>
      <c r="AA24" s="20"/>
      <c r="AB24" s="20"/>
      <c r="AC24" s="20"/>
      <c r="AD24" s="20"/>
      <c r="AE24" s="20"/>
    </row>
    <row r="25" spans="1:31" ht="81" customHeight="1" thickBot="1">
      <c r="A25" s="607"/>
      <c r="B25" s="606"/>
      <c r="C25" s="608">
        <f>C18+1</f>
        <v>4</v>
      </c>
      <c r="D25" s="625" t="s">
        <v>134</v>
      </c>
      <c r="E25" s="612" t="s">
        <v>1536</v>
      </c>
      <c r="F25" s="36" t="s">
        <v>112</v>
      </c>
      <c r="H25" s="614" t="s">
        <v>115</v>
      </c>
      <c r="I25" s="617" t="s">
        <v>128</v>
      </c>
      <c r="J25" s="638" t="s">
        <v>1711</v>
      </c>
      <c r="L25" s="20"/>
      <c r="M25" s="20"/>
      <c r="N25" s="20"/>
      <c r="O25" s="20"/>
      <c r="P25" s="20"/>
      <c r="Q25" s="20"/>
      <c r="R25" s="20"/>
      <c r="S25" s="20"/>
      <c r="T25" s="20"/>
      <c r="U25" s="20"/>
      <c r="V25" s="20"/>
      <c r="W25" s="20"/>
      <c r="X25" s="20"/>
      <c r="Y25" s="20"/>
      <c r="Z25" s="20"/>
      <c r="AA25" s="20"/>
      <c r="AB25" s="20"/>
      <c r="AC25" s="20"/>
      <c r="AD25" s="20"/>
      <c r="AE25" s="20"/>
    </row>
    <row r="26" spans="1:31" ht="77.25" customHeight="1" thickBot="1">
      <c r="A26" s="607"/>
      <c r="B26" s="606"/>
      <c r="C26" s="609"/>
      <c r="D26" s="626"/>
      <c r="E26" s="613"/>
      <c r="F26" s="36" t="s">
        <v>117</v>
      </c>
      <c r="H26" s="615"/>
      <c r="I26" s="618"/>
      <c r="J26" s="639"/>
      <c r="L26" s="20"/>
      <c r="M26" s="20"/>
      <c r="N26" s="20"/>
      <c r="O26" s="20"/>
      <c r="P26" s="20"/>
      <c r="Q26" s="20"/>
      <c r="R26" s="20"/>
      <c r="S26" s="20"/>
      <c r="T26" s="20"/>
      <c r="U26" s="20"/>
      <c r="V26" s="20"/>
      <c r="W26" s="20"/>
      <c r="X26" s="20"/>
      <c r="Y26" s="20"/>
      <c r="Z26" s="20"/>
      <c r="AA26" s="20"/>
      <c r="AB26" s="20"/>
      <c r="AC26" s="20"/>
      <c r="AD26" s="20"/>
      <c r="AE26" s="20"/>
    </row>
    <row r="27" spans="1:31" ht="42" customHeight="1" thickBot="1">
      <c r="A27" s="607"/>
      <c r="B27" s="606"/>
      <c r="C27" s="609"/>
      <c r="D27" s="625" t="s">
        <v>135</v>
      </c>
      <c r="E27" s="627" t="s">
        <v>1537</v>
      </c>
      <c r="F27" s="36" t="s">
        <v>118</v>
      </c>
      <c r="H27" s="616"/>
      <c r="I27" s="618"/>
      <c r="J27" s="640"/>
      <c r="L27" s="20"/>
      <c r="M27" s="20"/>
      <c r="N27" s="20"/>
      <c r="O27" s="20"/>
      <c r="P27" s="20"/>
      <c r="Q27" s="20"/>
      <c r="R27" s="20"/>
      <c r="S27" s="20"/>
      <c r="T27" s="20"/>
      <c r="U27" s="20"/>
      <c r="V27" s="20"/>
      <c r="W27" s="20"/>
      <c r="X27" s="20"/>
      <c r="Y27" s="20"/>
      <c r="Z27" s="20"/>
      <c r="AA27" s="20"/>
      <c r="AB27" s="20"/>
      <c r="AC27" s="20"/>
      <c r="AD27" s="20"/>
      <c r="AE27" s="20"/>
    </row>
    <row r="28" spans="1:31" ht="42" customHeight="1" thickBot="1">
      <c r="A28" s="607"/>
      <c r="B28" s="606"/>
      <c r="C28" s="609"/>
      <c r="D28" s="626"/>
      <c r="E28" s="628"/>
      <c r="F28" s="38" t="s">
        <v>121</v>
      </c>
      <c r="H28" s="629" t="s">
        <v>122</v>
      </c>
      <c r="I28" s="618"/>
      <c r="J28" s="641"/>
      <c r="L28" s="20"/>
      <c r="M28" s="20"/>
      <c r="N28" s="20"/>
      <c r="O28" s="20"/>
      <c r="P28" s="20"/>
      <c r="Q28" s="20"/>
      <c r="R28" s="20"/>
      <c r="S28" s="20"/>
      <c r="T28" s="20"/>
      <c r="U28" s="20"/>
      <c r="V28" s="20"/>
      <c r="W28" s="20"/>
      <c r="X28" s="20"/>
      <c r="Y28" s="20"/>
      <c r="Z28" s="20"/>
      <c r="AA28" s="20"/>
      <c r="AB28" s="20"/>
      <c r="AC28" s="20"/>
      <c r="AD28" s="20"/>
      <c r="AE28" s="20"/>
    </row>
    <row r="29" spans="1:31" ht="42" customHeight="1" thickBot="1">
      <c r="A29" s="607"/>
      <c r="B29" s="606"/>
      <c r="C29" s="609"/>
      <c r="D29" s="625" t="s">
        <v>137</v>
      </c>
      <c r="E29" s="627" t="s">
        <v>1538</v>
      </c>
      <c r="F29" s="38" t="s">
        <v>123</v>
      </c>
      <c r="H29" s="630"/>
      <c r="I29" s="618"/>
      <c r="J29" s="641"/>
      <c r="L29" s="20"/>
      <c r="M29" s="20"/>
      <c r="N29" s="20"/>
      <c r="O29" s="20"/>
      <c r="P29" s="20"/>
      <c r="Q29" s="20"/>
      <c r="R29" s="20"/>
      <c r="S29" s="20"/>
      <c r="T29" s="20"/>
      <c r="U29" s="20"/>
      <c r="V29" s="20"/>
      <c r="W29" s="20"/>
      <c r="X29" s="20"/>
      <c r="Y29" s="20"/>
      <c r="Z29" s="20"/>
      <c r="AA29" s="20"/>
      <c r="AB29" s="20"/>
      <c r="AC29" s="20"/>
      <c r="AD29" s="20"/>
      <c r="AE29" s="20"/>
    </row>
    <row r="30" spans="1:31" ht="42" customHeight="1" thickBot="1">
      <c r="A30" s="607"/>
      <c r="B30" s="606"/>
      <c r="C30" s="620"/>
      <c r="D30" s="626"/>
      <c r="E30" s="628"/>
      <c r="F30" s="47" t="s">
        <v>126</v>
      </c>
      <c r="H30" s="631"/>
      <c r="I30" s="619"/>
      <c r="J30" s="642"/>
      <c r="L30" s="20"/>
      <c r="M30" s="20"/>
      <c r="N30" s="20"/>
      <c r="O30" s="20"/>
      <c r="P30" s="20"/>
      <c r="Q30" s="20"/>
      <c r="R30" s="20"/>
      <c r="S30" s="20"/>
      <c r="T30" s="20"/>
      <c r="U30" s="20"/>
      <c r="V30" s="20"/>
      <c r="W30" s="20"/>
      <c r="X30" s="20"/>
      <c r="Y30" s="20"/>
      <c r="Z30" s="20"/>
      <c r="AA30" s="20"/>
      <c r="AB30" s="20"/>
      <c r="AC30" s="20"/>
      <c r="AD30" s="20"/>
      <c r="AE30" s="20"/>
    </row>
    <row r="31" spans="1:31" ht="8" customHeight="1" thickBot="1">
      <c r="A31" s="49"/>
      <c r="B31" s="49"/>
      <c r="C31" s="39"/>
      <c r="D31" s="40"/>
      <c r="E31" s="339"/>
      <c r="F31" s="41"/>
      <c r="G31" s="41"/>
      <c r="H31" s="42"/>
      <c r="I31" s="42"/>
      <c r="J31" s="43"/>
      <c r="L31" s="20"/>
      <c r="M31" s="20"/>
      <c r="N31" s="20"/>
      <c r="O31" s="20"/>
      <c r="P31" s="20"/>
      <c r="Q31" s="20"/>
      <c r="R31" s="20"/>
      <c r="S31" s="20"/>
      <c r="T31" s="20"/>
      <c r="U31" s="20"/>
      <c r="V31" s="20"/>
      <c r="W31" s="20"/>
      <c r="X31" s="20"/>
      <c r="Y31" s="20"/>
      <c r="Z31" s="20"/>
      <c r="AA31" s="20"/>
      <c r="AB31" s="20"/>
      <c r="AC31" s="20"/>
      <c r="AD31" s="20"/>
      <c r="AE31" s="20"/>
    </row>
    <row r="32" spans="1:31" ht="114" customHeight="1" thickBot="1">
      <c r="A32" s="644" t="s">
        <v>140</v>
      </c>
      <c r="B32" s="645"/>
      <c r="C32" s="648">
        <f>C25+1</f>
        <v>5</v>
      </c>
      <c r="D32" s="625" t="s">
        <v>1284</v>
      </c>
      <c r="E32" s="627" t="s">
        <v>1539</v>
      </c>
      <c r="F32" s="36" t="s">
        <v>112</v>
      </c>
      <c r="H32" s="614" t="s">
        <v>115</v>
      </c>
      <c r="I32" s="617" t="s">
        <v>128</v>
      </c>
      <c r="J32" s="37" t="s">
        <v>1712</v>
      </c>
      <c r="L32" s="20"/>
      <c r="M32" s="20"/>
      <c r="N32" s="20"/>
      <c r="O32" s="20"/>
      <c r="P32" s="20"/>
      <c r="Q32" s="20"/>
      <c r="R32" s="20"/>
      <c r="S32" s="20"/>
      <c r="T32" s="20"/>
      <c r="U32" s="20"/>
      <c r="V32" s="20"/>
      <c r="W32" s="20"/>
      <c r="X32" s="20"/>
      <c r="Y32" s="20"/>
      <c r="Z32" s="20"/>
      <c r="AA32" s="20"/>
      <c r="AB32" s="20"/>
      <c r="AC32" s="20"/>
      <c r="AD32" s="20"/>
      <c r="AE32" s="20"/>
    </row>
    <row r="33" spans="1:31" ht="75.75" customHeight="1" thickBot="1">
      <c r="A33" s="646"/>
      <c r="B33" s="647"/>
      <c r="C33" s="649"/>
      <c r="D33" s="626"/>
      <c r="E33" s="628"/>
      <c r="F33" s="36" t="s">
        <v>117</v>
      </c>
      <c r="H33" s="615"/>
      <c r="I33" s="618"/>
      <c r="J33" s="623"/>
      <c r="L33" s="20"/>
      <c r="M33" s="20"/>
      <c r="N33" s="20"/>
      <c r="O33" s="20"/>
      <c r="P33" s="20"/>
      <c r="Q33" s="20"/>
      <c r="R33" s="20"/>
      <c r="S33" s="20"/>
      <c r="T33" s="20"/>
      <c r="U33" s="20"/>
      <c r="V33" s="20"/>
      <c r="W33" s="20"/>
      <c r="X33" s="20"/>
      <c r="Y33" s="20"/>
      <c r="Z33" s="20"/>
      <c r="AA33" s="20"/>
      <c r="AB33" s="20"/>
      <c r="AC33" s="20"/>
      <c r="AD33" s="20"/>
      <c r="AE33" s="20"/>
    </row>
    <row r="34" spans="1:31" ht="42" customHeight="1" thickBot="1">
      <c r="A34" s="646"/>
      <c r="B34" s="647"/>
      <c r="C34" s="649"/>
      <c r="D34" s="625" t="s">
        <v>1291</v>
      </c>
      <c r="E34" s="627" t="s">
        <v>1540</v>
      </c>
      <c r="F34" s="36" t="s">
        <v>118</v>
      </c>
      <c r="H34" s="616"/>
      <c r="I34" s="618"/>
      <c r="J34" s="623"/>
      <c r="L34" s="20"/>
      <c r="M34" s="20"/>
      <c r="N34" s="20"/>
      <c r="O34" s="20"/>
      <c r="P34" s="20"/>
      <c r="Q34" s="20"/>
      <c r="R34" s="20"/>
      <c r="S34" s="20"/>
      <c r="T34" s="20"/>
      <c r="U34" s="20"/>
      <c r="V34" s="20"/>
      <c r="W34" s="20"/>
      <c r="X34" s="20"/>
      <c r="Y34" s="20"/>
      <c r="Z34" s="20"/>
      <c r="AA34" s="20"/>
      <c r="AB34" s="20"/>
      <c r="AC34" s="20"/>
      <c r="AD34" s="20"/>
      <c r="AE34" s="20"/>
    </row>
    <row r="35" spans="1:31" ht="72.75" customHeight="1" thickBot="1">
      <c r="A35" s="646"/>
      <c r="B35" s="647"/>
      <c r="C35" s="649"/>
      <c r="D35" s="626"/>
      <c r="E35" s="628"/>
      <c r="F35" s="38" t="s">
        <v>121</v>
      </c>
      <c r="H35" s="629" t="s">
        <v>122</v>
      </c>
      <c r="I35" s="618"/>
      <c r="J35" s="623"/>
      <c r="L35" s="20"/>
      <c r="M35" s="20"/>
      <c r="N35" s="20"/>
      <c r="O35" s="20"/>
      <c r="P35" s="20"/>
      <c r="Q35" s="20"/>
      <c r="R35" s="20"/>
      <c r="S35" s="20"/>
      <c r="T35" s="20"/>
      <c r="U35" s="20"/>
      <c r="V35" s="20"/>
      <c r="W35" s="20"/>
      <c r="X35" s="20"/>
      <c r="Y35" s="20"/>
      <c r="Z35" s="20"/>
      <c r="AA35" s="20"/>
      <c r="AB35" s="20"/>
      <c r="AC35" s="20"/>
      <c r="AD35" s="20"/>
      <c r="AE35" s="20"/>
    </row>
    <row r="36" spans="1:31" ht="42" customHeight="1" thickBot="1">
      <c r="A36" s="646"/>
      <c r="B36" s="647"/>
      <c r="C36" s="649"/>
      <c r="D36" s="625" t="s">
        <v>1292</v>
      </c>
      <c r="E36" s="627" t="s">
        <v>1541</v>
      </c>
      <c r="F36" s="38" t="s">
        <v>123</v>
      </c>
      <c r="H36" s="630"/>
      <c r="I36" s="618"/>
      <c r="J36" s="623"/>
      <c r="L36" s="20"/>
      <c r="M36" s="20"/>
      <c r="N36" s="20"/>
      <c r="O36" s="20"/>
      <c r="P36" s="20"/>
      <c r="Q36" s="20"/>
      <c r="R36" s="20"/>
      <c r="S36" s="20"/>
      <c r="T36" s="20"/>
      <c r="U36" s="20"/>
      <c r="V36" s="20"/>
      <c r="W36" s="20"/>
      <c r="X36" s="20"/>
      <c r="Y36" s="20"/>
      <c r="Z36" s="20"/>
      <c r="AA36" s="20"/>
      <c r="AB36" s="20"/>
      <c r="AC36" s="20"/>
      <c r="AD36" s="20"/>
      <c r="AE36" s="20"/>
    </row>
    <row r="37" spans="1:31" ht="66" customHeight="1" thickBot="1">
      <c r="A37" s="646"/>
      <c r="B37" s="647"/>
      <c r="C37" s="650"/>
      <c r="D37" s="626"/>
      <c r="E37" s="628"/>
      <c r="F37" s="47" t="s">
        <v>126</v>
      </c>
      <c r="H37" s="631"/>
      <c r="I37" s="619"/>
      <c r="J37" s="624"/>
      <c r="L37" s="20"/>
      <c r="M37" s="20"/>
      <c r="N37" s="20"/>
      <c r="O37" s="20"/>
      <c r="P37" s="20"/>
      <c r="Q37" s="20"/>
      <c r="R37" s="20"/>
      <c r="S37" s="20"/>
      <c r="T37" s="20"/>
      <c r="U37" s="20"/>
      <c r="V37" s="20"/>
      <c r="W37" s="20"/>
      <c r="X37" s="20"/>
      <c r="Y37" s="20"/>
      <c r="Z37" s="20"/>
      <c r="AA37" s="20"/>
      <c r="AB37" s="20"/>
      <c r="AC37" s="20"/>
      <c r="AD37" s="20"/>
      <c r="AE37" s="20"/>
    </row>
    <row r="38" spans="1:31" ht="8" customHeight="1" thickBot="1">
      <c r="A38" s="646"/>
      <c r="B38" s="647"/>
      <c r="C38" s="39"/>
      <c r="D38" s="40"/>
      <c r="E38" s="339"/>
      <c r="F38" s="41"/>
      <c r="G38" s="41"/>
      <c r="H38" s="42"/>
      <c r="I38" s="42"/>
      <c r="J38" s="43"/>
      <c r="L38" s="20"/>
      <c r="M38" s="20"/>
      <c r="N38" s="20"/>
      <c r="O38" s="20"/>
      <c r="P38" s="20"/>
      <c r="Q38" s="20"/>
      <c r="R38" s="20"/>
      <c r="S38" s="20"/>
      <c r="T38" s="20"/>
      <c r="U38" s="20"/>
      <c r="V38" s="20"/>
      <c r="W38" s="20"/>
      <c r="X38" s="20"/>
      <c r="Y38" s="20"/>
      <c r="Z38" s="20"/>
      <c r="AA38" s="20"/>
      <c r="AB38" s="20"/>
      <c r="AC38" s="20"/>
      <c r="AD38" s="20"/>
      <c r="AE38" s="20"/>
    </row>
    <row r="39" spans="1:31" ht="70.25" customHeight="1" thickBot="1">
      <c r="A39" s="646"/>
      <c r="B39" s="647"/>
      <c r="C39" s="648">
        <f>C32+1</f>
        <v>6</v>
      </c>
      <c r="D39" s="625" t="s">
        <v>141</v>
      </c>
      <c r="E39" s="627" t="s">
        <v>1542</v>
      </c>
      <c r="F39" s="36" t="s">
        <v>112</v>
      </c>
      <c r="H39" s="614" t="s">
        <v>115</v>
      </c>
      <c r="I39" s="617" t="s">
        <v>128</v>
      </c>
      <c r="J39" s="48" t="s">
        <v>1713</v>
      </c>
      <c r="L39" s="20"/>
      <c r="M39" s="20"/>
      <c r="N39" s="20"/>
      <c r="O39" s="20"/>
      <c r="P39" s="20"/>
      <c r="Q39" s="20"/>
      <c r="R39" s="20"/>
      <c r="S39" s="20"/>
      <c r="T39" s="20"/>
      <c r="U39" s="20"/>
      <c r="V39" s="20"/>
      <c r="W39" s="20"/>
      <c r="X39" s="20"/>
      <c r="Y39" s="20"/>
      <c r="Z39" s="20"/>
      <c r="AA39" s="20"/>
      <c r="AB39" s="20"/>
      <c r="AC39" s="20"/>
      <c r="AD39" s="20"/>
      <c r="AE39" s="20"/>
    </row>
    <row r="40" spans="1:31" ht="108" customHeight="1" thickBot="1">
      <c r="A40" s="646"/>
      <c r="B40" s="647"/>
      <c r="C40" s="649"/>
      <c r="D40" s="626"/>
      <c r="E40" s="628"/>
      <c r="F40" s="36" t="s">
        <v>117</v>
      </c>
      <c r="H40" s="615"/>
      <c r="I40" s="618"/>
      <c r="J40" s="623"/>
      <c r="L40" s="20"/>
      <c r="M40" s="20"/>
      <c r="N40" s="20"/>
      <c r="O40" s="20"/>
      <c r="P40" s="20"/>
      <c r="Q40" s="20"/>
      <c r="R40" s="20"/>
      <c r="S40" s="20"/>
      <c r="T40" s="20"/>
      <c r="U40" s="20"/>
      <c r="V40" s="20"/>
      <c r="W40" s="20"/>
      <c r="X40" s="20"/>
      <c r="Y40" s="20"/>
      <c r="Z40" s="20"/>
      <c r="AA40" s="20"/>
      <c r="AB40" s="20"/>
      <c r="AC40" s="20"/>
      <c r="AD40" s="20"/>
      <c r="AE40" s="20"/>
    </row>
    <row r="41" spans="1:31" ht="42" customHeight="1" thickBot="1">
      <c r="A41" s="646"/>
      <c r="B41" s="647"/>
      <c r="C41" s="649"/>
      <c r="D41" s="625" t="s">
        <v>142</v>
      </c>
      <c r="E41" s="632" t="s">
        <v>1543</v>
      </c>
      <c r="F41" s="36" t="s">
        <v>118</v>
      </c>
      <c r="H41" s="616"/>
      <c r="I41" s="618"/>
      <c r="J41" s="623"/>
      <c r="L41" s="20"/>
      <c r="M41" s="20"/>
      <c r="N41" s="20"/>
      <c r="O41" s="20"/>
      <c r="P41" s="20"/>
      <c r="Q41" s="20"/>
      <c r="R41" s="20"/>
      <c r="S41" s="20"/>
      <c r="T41" s="20"/>
      <c r="U41" s="20"/>
      <c r="V41" s="20"/>
      <c r="W41" s="20"/>
      <c r="X41" s="20"/>
      <c r="Y41" s="20"/>
      <c r="Z41" s="20"/>
      <c r="AA41" s="20"/>
      <c r="AB41" s="20"/>
      <c r="AC41" s="20"/>
      <c r="AD41" s="20"/>
      <c r="AE41" s="20"/>
    </row>
    <row r="42" spans="1:31" ht="42" customHeight="1" thickBot="1">
      <c r="A42" s="646"/>
      <c r="B42" s="647"/>
      <c r="C42" s="649"/>
      <c r="D42" s="626"/>
      <c r="E42" s="633"/>
      <c r="F42" s="38" t="s">
        <v>121</v>
      </c>
      <c r="H42" s="629" t="s">
        <v>122</v>
      </c>
      <c r="I42" s="618"/>
      <c r="J42" s="623"/>
      <c r="L42" s="20"/>
      <c r="M42" s="20"/>
      <c r="N42" s="20"/>
      <c r="O42" s="20"/>
      <c r="P42" s="20"/>
      <c r="Q42" s="20"/>
      <c r="R42" s="20"/>
      <c r="S42" s="20"/>
      <c r="T42" s="20"/>
      <c r="U42" s="20"/>
      <c r="V42" s="20"/>
      <c r="W42" s="20"/>
      <c r="X42" s="20"/>
      <c r="Y42" s="20"/>
      <c r="Z42" s="20"/>
      <c r="AA42" s="20"/>
      <c r="AB42" s="20"/>
      <c r="AC42" s="20"/>
      <c r="AD42" s="20"/>
      <c r="AE42" s="20"/>
    </row>
    <row r="43" spans="1:31" ht="42" customHeight="1" thickBot="1">
      <c r="A43" s="646"/>
      <c r="B43" s="647"/>
      <c r="C43" s="649"/>
      <c r="D43" s="625" t="s">
        <v>143</v>
      </c>
      <c r="E43" s="632" t="s">
        <v>1544</v>
      </c>
      <c r="F43" s="38" t="s">
        <v>123</v>
      </c>
      <c r="H43" s="630"/>
      <c r="I43" s="618"/>
      <c r="J43" s="623"/>
      <c r="L43" s="20"/>
      <c r="M43" s="20"/>
      <c r="N43" s="20"/>
      <c r="O43" s="20"/>
      <c r="P43" s="20"/>
      <c r="Q43" s="20"/>
      <c r="R43" s="20"/>
      <c r="S43" s="20"/>
      <c r="T43" s="20"/>
      <c r="U43" s="20"/>
      <c r="V43" s="20"/>
      <c r="W43" s="20"/>
      <c r="X43" s="20"/>
      <c r="Y43" s="20"/>
      <c r="Z43" s="20"/>
      <c r="AA43" s="20"/>
      <c r="AB43" s="20"/>
      <c r="AC43" s="20"/>
      <c r="AD43" s="20"/>
      <c r="AE43" s="20"/>
    </row>
    <row r="44" spans="1:31" ht="42" customHeight="1" thickBot="1">
      <c r="A44" s="646"/>
      <c r="B44" s="647"/>
      <c r="C44" s="650"/>
      <c r="D44" s="626"/>
      <c r="E44" s="643"/>
      <c r="F44" s="47" t="s">
        <v>126</v>
      </c>
      <c r="H44" s="631"/>
      <c r="I44" s="619"/>
      <c r="J44" s="624"/>
      <c r="L44" s="20"/>
      <c r="M44" s="20"/>
      <c r="N44" s="20"/>
      <c r="O44" s="20"/>
      <c r="P44" s="20"/>
      <c r="Q44" s="20"/>
      <c r="R44" s="20"/>
      <c r="S44" s="20"/>
      <c r="T44" s="20"/>
      <c r="U44" s="20"/>
      <c r="V44" s="20"/>
      <c r="W44" s="20"/>
      <c r="X44" s="20"/>
      <c r="Y44" s="20"/>
      <c r="Z44" s="20"/>
      <c r="AA44" s="20"/>
      <c r="AB44" s="20"/>
      <c r="AC44" s="20"/>
      <c r="AD44" s="20"/>
      <c r="AE44" s="20"/>
    </row>
    <row r="45" spans="1:31" ht="8" customHeight="1" thickBot="1">
      <c r="A45" s="646"/>
      <c r="B45" s="647"/>
      <c r="C45" s="39"/>
      <c r="D45" s="40"/>
      <c r="E45" s="339"/>
      <c r="F45" s="41"/>
      <c r="G45" s="41"/>
      <c r="H45" s="42"/>
      <c r="I45" s="42"/>
      <c r="J45" s="43"/>
      <c r="L45" s="20"/>
      <c r="M45" s="20"/>
      <c r="N45" s="20"/>
      <c r="O45" s="20"/>
      <c r="P45" s="20"/>
      <c r="Q45" s="20"/>
      <c r="R45" s="20"/>
      <c r="S45" s="20"/>
      <c r="T45" s="20"/>
      <c r="U45" s="20"/>
      <c r="V45" s="20"/>
      <c r="W45" s="20"/>
      <c r="X45" s="20"/>
      <c r="Y45" s="20"/>
      <c r="Z45" s="20"/>
      <c r="AA45" s="20"/>
      <c r="AB45" s="20"/>
      <c r="AC45" s="20"/>
      <c r="AD45" s="20"/>
      <c r="AE45" s="20"/>
    </row>
    <row r="46" spans="1:31" ht="70.5" customHeight="1" thickBot="1">
      <c r="A46" s="646"/>
      <c r="B46" s="647"/>
      <c r="C46" s="648">
        <f>C39+1</f>
        <v>7</v>
      </c>
      <c r="D46" s="625" t="s">
        <v>144</v>
      </c>
      <c r="E46" s="627" t="s">
        <v>1545</v>
      </c>
      <c r="F46" s="36" t="s">
        <v>112</v>
      </c>
      <c r="H46" s="614" t="s">
        <v>115</v>
      </c>
      <c r="I46" s="617" t="s">
        <v>128</v>
      </c>
      <c r="J46" s="37" t="s">
        <v>1714</v>
      </c>
      <c r="L46" s="20"/>
      <c r="M46" s="20"/>
      <c r="N46" s="20"/>
      <c r="O46" s="20"/>
      <c r="P46" s="20"/>
      <c r="Q46" s="20"/>
      <c r="R46" s="20"/>
      <c r="S46" s="20"/>
      <c r="T46" s="20"/>
      <c r="U46" s="20"/>
      <c r="V46" s="20"/>
      <c r="W46" s="20"/>
      <c r="X46" s="20"/>
      <c r="Y46" s="20"/>
      <c r="Z46" s="20"/>
      <c r="AA46" s="20"/>
      <c r="AB46" s="20"/>
      <c r="AC46" s="20"/>
      <c r="AD46" s="20"/>
      <c r="AE46" s="20"/>
    </row>
    <row r="47" spans="1:31" ht="55.25" customHeight="1" thickBot="1">
      <c r="A47" s="646"/>
      <c r="B47" s="647"/>
      <c r="C47" s="649"/>
      <c r="D47" s="626"/>
      <c r="E47" s="628"/>
      <c r="F47" s="36" t="s">
        <v>117</v>
      </c>
      <c r="H47" s="615"/>
      <c r="I47" s="618"/>
      <c r="J47" s="623"/>
      <c r="L47" s="20"/>
      <c r="M47" s="20"/>
      <c r="N47" s="20"/>
      <c r="O47" s="20"/>
      <c r="P47" s="20"/>
      <c r="Q47" s="20"/>
      <c r="R47" s="20"/>
      <c r="S47" s="20"/>
      <c r="T47" s="20"/>
      <c r="U47" s="20"/>
      <c r="V47" s="20"/>
      <c r="W47" s="20"/>
      <c r="X47" s="20"/>
      <c r="Y47" s="20"/>
      <c r="Z47" s="20"/>
      <c r="AA47" s="20"/>
      <c r="AB47" s="20"/>
      <c r="AC47" s="20"/>
      <c r="AD47" s="20"/>
      <c r="AE47" s="20"/>
    </row>
    <row r="48" spans="1:31" ht="42" customHeight="1" thickBot="1">
      <c r="A48" s="646"/>
      <c r="B48" s="647"/>
      <c r="C48" s="649"/>
      <c r="D48" s="625" t="s">
        <v>145</v>
      </c>
      <c r="E48" s="627" t="s">
        <v>1546</v>
      </c>
      <c r="F48" s="36" t="s">
        <v>118</v>
      </c>
      <c r="H48" s="616"/>
      <c r="I48" s="618"/>
      <c r="J48" s="623"/>
      <c r="L48" s="20"/>
      <c r="M48" s="20"/>
      <c r="N48" s="20"/>
      <c r="O48" s="20"/>
      <c r="P48" s="20"/>
      <c r="Q48" s="20"/>
      <c r="R48" s="20"/>
      <c r="S48" s="20"/>
      <c r="T48" s="20"/>
      <c r="U48" s="20"/>
      <c r="V48" s="20"/>
      <c r="W48" s="20"/>
      <c r="X48" s="20"/>
      <c r="Y48" s="20"/>
      <c r="Z48" s="20"/>
      <c r="AA48" s="20"/>
      <c r="AB48" s="20"/>
      <c r="AC48" s="20"/>
      <c r="AD48" s="20"/>
      <c r="AE48" s="20"/>
    </row>
    <row r="49" spans="1:31" ht="66.75" customHeight="1" thickBot="1">
      <c r="A49" s="646"/>
      <c r="B49" s="647"/>
      <c r="C49" s="649"/>
      <c r="D49" s="626"/>
      <c r="E49" s="628"/>
      <c r="F49" s="38" t="s">
        <v>121</v>
      </c>
      <c r="H49" s="629" t="s">
        <v>122</v>
      </c>
      <c r="I49" s="618"/>
      <c r="J49" s="623"/>
      <c r="L49" s="20"/>
      <c r="M49" s="20"/>
      <c r="N49" s="20"/>
      <c r="O49" s="20"/>
      <c r="P49" s="20"/>
      <c r="Q49" s="20"/>
      <c r="R49" s="20"/>
      <c r="S49" s="20"/>
      <c r="T49" s="20"/>
      <c r="U49" s="20"/>
      <c r="V49" s="20"/>
      <c r="W49" s="20"/>
      <c r="X49" s="20"/>
      <c r="Y49" s="20"/>
      <c r="Z49" s="20"/>
      <c r="AA49" s="20"/>
      <c r="AB49" s="20"/>
      <c r="AC49" s="20"/>
      <c r="AD49" s="20"/>
      <c r="AE49" s="20"/>
    </row>
    <row r="50" spans="1:31" ht="42" customHeight="1" thickBot="1">
      <c r="A50" s="646"/>
      <c r="B50" s="647"/>
      <c r="C50" s="649"/>
      <c r="D50" s="625" t="s">
        <v>147</v>
      </c>
      <c r="E50" s="627" t="s">
        <v>1547</v>
      </c>
      <c r="F50" s="38" t="s">
        <v>123</v>
      </c>
      <c r="H50" s="630"/>
      <c r="I50" s="618"/>
      <c r="J50" s="623"/>
      <c r="L50" s="20"/>
      <c r="M50" s="20"/>
      <c r="N50" s="20"/>
      <c r="O50" s="20"/>
      <c r="P50" s="20"/>
      <c r="Q50" s="20"/>
      <c r="R50" s="20"/>
      <c r="S50" s="20"/>
      <c r="T50" s="20"/>
      <c r="U50" s="20"/>
      <c r="V50" s="20"/>
      <c r="W50" s="20"/>
      <c r="X50" s="20"/>
      <c r="Y50" s="20"/>
      <c r="Z50" s="20"/>
      <c r="AA50" s="20"/>
      <c r="AB50" s="20"/>
      <c r="AC50" s="20"/>
      <c r="AD50" s="20"/>
      <c r="AE50" s="20"/>
    </row>
    <row r="51" spans="1:31" ht="69" customHeight="1" thickBot="1">
      <c r="A51" s="646"/>
      <c r="B51" s="647"/>
      <c r="C51" s="650"/>
      <c r="D51" s="626"/>
      <c r="E51" s="628"/>
      <c r="F51" s="47" t="s">
        <v>126</v>
      </c>
      <c r="H51" s="631"/>
      <c r="I51" s="619"/>
      <c r="J51" s="624"/>
      <c r="L51" s="20"/>
      <c r="M51" s="20"/>
      <c r="N51" s="20"/>
      <c r="O51" s="20"/>
      <c r="P51" s="20"/>
      <c r="Q51" s="20"/>
      <c r="R51" s="20"/>
      <c r="S51" s="20"/>
      <c r="T51" s="20"/>
      <c r="U51" s="20"/>
      <c r="V51" s="20"/>
      <c r="W51" s="20"/>
      <c r="X51" s="20"/>
      <c r="Y51" s="20"/>
      <c r="Z51" s="20"/>
      <c r="AA51" s="20"/>
      <c r="AB51" s="20"/>
      <c r="AC51" s="20"/>
      <c r="AD51" s="20"/>
      <c r="AE51" s="20"/>
    </row>
    <row r="52" spans="1:31" ht="8" customHeight="1" thickBot="1">
      <c r="A52" s="646"/>
      <c r="B52" s="647"/>
      <c r="C52" s="50"/>
      <c r="D52" s="40"/>
      <c r="E52" s="339"/>
      <c r="F52" s="44"/>
      <c r="G52" s="44"/>
      <c r="H52" s="51"/>
      <c r="I52" s="51"/>
      <c r="J52" s="52"/>
      <c r="L52" s="20"/>
      <c r="M52" s="20"/>
      <c r="N52" s="20"/>
      <c r="O52" s="20"/>
      <c r="P52" s="20"/>
      <c r="Q52" s="20"/>
      <c r="R52" s="20"/>
      <c r="S52" s="20"/>
      <c r="T52" s="20"/>
      <c r="U52" s="20"/>
      <c r="V52" s="20"/>
      <c r="W52" s="20"/>
      <c r="X52" s="20"/>
      <c r="Y52" s="20"/>
      <c r="Z52" s="20"/>
      <c r="AA52" s="20"/>
      <c r="AB52" s="20"/>
      <c r="AC52" s="20"/>
      <c r="AD52" s="20"/>
      <c r="AE52" s="20"/>
    </row>
    <row r="53" spans="1:31" ht="81.75" customHeight="1" thickBot="1">
      <c r="A53" s="646"/>
      <c r="B53" s="647"/>
      <c r="C53" s="648">
        <f>C46+1</f>
        <v>8</v>
      </c>
      <c r="D53" s="625" t="s">
        <v>149</v>
      </c>
      <c r="E53" s="627" t="s">
        <v>1548</v>
      </c>
      <c r="F53" s="36" t="s">
        <v>112</v>
      </c>
      <c r="H53" s="614" t="s">
        <v>115</v>
      </c>
      <c r="I53" s="617" t="s">
        <v>128</v>
      </c>
      <c r="J53" s="37" t="s">
        <v>150</v>
      </c>
      <c r="L53" s="20"/>
      <c r="M53" s="20"/>
      <c r="N53" s="20"/>
      <c r="O53" s="20"/>
      <c r="P53" s="20"/>
      <c r="Q53" s="20"/>
      <c r="R53" s="20"/>
      <c r="S53" s="20"/>
      <c r="T53" s="20"/>
      <c r="U53" s="20"/>
      <c r="V53" s="20"/>
      <c r="W53" s="20"/>
      <c r="X53" s="20"/>
      <c r="Y53" s="20"/>
      <c r="Z53" s="20"/>
      <c r="AA53" s="20"/>
      <c r="AB53" s="20"/>
      <c r="AC53" s="20"/>
      <c r="AD53" s="20"/>
      <c r="AE53" s="20"/>
    </row>
    <row r="54" spans="1:31" ht="78" customHeight="1" thickBot="1">
      <c r="A54" s="646"/>
      <c r="B54" s="647"/>
      <c r="C54" s="649"/>
      <c r="D54" s="626"/>
      <c r="E54" s="628"/>
      <c r="F54" s="36" t="s">
        <v>117</v>
      </c>
      <c r="H54" s="615"/>
      <c r="I54" s="618"/>
      <c r="J54" s="623"/>
      <c r="L54" s="20"/>
      <c r="M54" s="20"/>
      <c r="N54" s="20"/>
      <c r="O54" s="20"/>
      <c r="P54" s="20"/>
      <c r="Q54" s="20"/>
      <c r="R54" s="20"/>
      <c r="S54" s="20"/>
      <c r="T54" s="20"/>
      <c r="U54" s="20"/>
      <c r="V54" s="20"/>
      <c r="W54" s="20"/>
      <c r="X54" s="20"/>
      <c r="Y54" s="20"/>
      <c r="Z54" s="20"/>
      <c r="AA54" s="20"/>
      <c r="AB54" s="20"/>
      <c r="AC54" s="20"/>
      <c r="AD54" s="20"/>
      <c r="AE54" s="20"/>
    </row>
    <row r="55" spans="1:31" ht="42" customHeight="1" thickBot="1">
      <c r="A55" s="646"/>
      <c r="B55" s="647"/>
      <c r="C55" s="649"/>
      <c r="D55" s="625" t="s">
        <v>151</v>
      </c>
      <c r="E55" s="627" t="s">
        <v>1549</v>
      </c>
      <c r="F55" s="36" t="s">
        <v>118</v>
      </c>
      <c r="H55" s="616"/>
      <c r="I55" s="618"/>
      <c r="J55" s="623"/>
      <c r="L55" s="20"/>
      <c r="M55" s="20"/>
      <c r="N55" s="20"/>
      <c r="O55" s="20"/>
      <c r="P55" s="20"/>
      <c r="Q55" s="20"/>
      <c r="R55" s="20"/>
      <c r="S55" s="20"/>
      <c r="T55" s="20"/>
      <c r="U55" s="20"/>
      <c r="V55" s="20"/>
      <c r="W55" s="20"/>
      <c r="X55" s="20"/>
      <c r="Y55" s="20"/>
      <c r="Z55" s="20"/>
      <c r="AA55" s="20"/>
      <c r="AB55" s="20"/>
      <c r="AC55" s="20"/>
      <c r="AD55" s="20"/>
      <c r="AE55" s="20"/>
    </row>
    <row r="56" spans="1:31" ht="50" customHeight="1" thickBot="1">
      <c r="A56" s="646"/>
      <c r="B56" s="647"/>
      <c r="C56" s="649"/>
      <c r="D56" s="626"/>
      <c r="E56" s="628"/>
      <c r="F56" s="38" t="s">
        <v>121</v>
      </c>
      <c r="H56" s="629" t="s">
        <v>122</v>
      </c>
      <c r="I56" s="618"/>
      <c r="J56" s="623"/>
      <c r="L56" s="20"/>
      <c r="M56" s="20"/>
      <c r="N56" s="20"/>
      <c r="O56" s="20"/>
      <c r="P56" s="20"/>
      <c r="Q56" s="20"/>
      <c r="R56" s="20"/>
      <c r="S56" s="20"/>
      <c r="T56" s="20"/>
      <c r="U56" s="20"/>
      <c r="V56" s="20"/>
      <c r="W56" s="20"/>
      <c r="X56" s="20"/>
      <c r="Y56" s="20"/>
      <c r="Z56" s="20"/>
      <c r="AA56" s="20"/>
      <c r="AB56" s="20"/>
      <c r="AC56" s="20"/>
      <c r="AD56" s="20"/>
      <c r="AE56" s="20"/>
    </row>
    <row r="57" spans="1:31" ht="42" customHeight="1" thickBot="1">
      <c r="A57" s="646"/>
      <c r="B57" s="647"/>
      <c r="C57" s="649"/>
      <c r="D57" s="625" t="s">
        <v>153</v>
      </c>
      <c r="E57" s="627" t="s">
        <v>1550</v>
      </c>
      <c r="F57" s="38" t="s">
        <v>123</v>
      </c>
      <c r="H57" s="630"/>
      <c r="I57" s="618"/>
      <c r="J57" s="623"/>
      <c r="L57" s="20"/>
      <c r="M57" s="20"/>
      <c r="N57" s="20"/>
      <c r="O57" s="20"/>
      <c r="P57" s="20"/>
      <c r="Q57" s="20"/>
      <c r="R57" s="20"/>
      <c r="S57" s="20"/>
      <c r="T57" s="20"/>
      <c r="U57" s="20"/>
      <c r="V57" s="20"/>
      <c r="W57" s="20"/>
      <c r="X57" s="20"/>
      <c r="Y57" s="20"/>
      <c r="Z57" s="20"/>
      <c r="AA57" s="20"/>
      <c r="AB57" s="20"/>
      <c r="AC57" s="20"/>
      <c r="AD57" s="20"/>
      <c r="AE57" s="20"/>
    </row>
    <row r="58" spans="1:31" ht="42" customHeight="1" thickBot="1">
      <c r="A58" s="646"/>
      <c r="B58" s="647"/>
      <c r="C58" s="650"/>
      <c r="D58" s="625"/>
      <c r="E58" s="628"/>
      <c r="F58" s="47" t="s">
        <v>126</v>
      </c>
      <c r="H58" s="631"/>
      <c r="I58" s="619"/>
      <c r="J58" s="624"/>
      <c r="L58" s="20"/>
      <c r="M58" s="20"/>
      <c r="N58" s="20"/>
      <c r="O58" s="20"/>
      <c r="P58" s="20"/>
      <c r="Q58" s="20"/>
      <c r="R58" s="20"/>
      <c r="S58" s="20"/>
      <c r="T58" s="20"/>
      <c r="U58" s="20"/>
      <c r="V58" s="20"/>
      <c r="W58" s="20"/>
      <c r="X58" s="20"/>
      <c r="Y58" s="20"/>
      <c r="Z58" s="20"/>
      <c r="AA58" s="20"/>
      <c r="AB58" s="20"/>
      <c r="AC58" s="20"/>
      <c r="AD58" s="20"/>
      <c r="AE58" s="20"/>
    </row>
    <row r="59" spans="1:31" ht="8" customHeight="1" thickBot="1">
      <c r="A59" s="646"/>
      <c r="B59" s="647"/>
      <c r="C59" s="50"/>
      <c r="D59" s="40"/>
      <c r="E59" s="339"/>
      <c r="F59" s="44"/>
      <c r="G59" s="44"/>
      <c r="H59" s="51"/>
      <c r="I59" s="51"/>
      <c r="J59" s="52"/>
      <c r="L59" s="20"/>
      <c r="M59" s="20"/>
      <c r="N59" s="20"/>
      <c r="O59" s="20"/>
      <c r="P59" s="20"/>
      <c r="Q59" s="20"/>
      <c r="R59" s="20"/>
      <c r="S59" s="20"/>
      <c r="T59" s="20"/>
      <c r="U59" s="20"/>
      <c r="V59" s="20"/>
      <c r="W59" s="20"/>
      <c r="X59" s="20"/>
      <c r="Y59" s="20"/>
      <c r="Z59" s="20"/>
      <c r="AA59" s="20"/>
      <c r="AB59" s="20"/>
      <c r="AC59" s="20"/>
      <c r="AD59" s="20"/>
      <c r="AE59" s="20"/>
    </row>
    <row r="60" spans="1:31" ht="52.5" customHeight="1" thickBot="1">
      <c r="A60" s="646"/>
      <c r="B60" s="647"/>
      <c r="C60" s="648">
        <f>C53+1</f>
        <v>9</v>
      </c>
      <c r="D60" s="625" t="s">
        <v>154</v>
      </c>
      <c r="E60" s="612" t="s">
        <v>1551</v>
      </c>
      <c r="F60" s="36" t="s">
        <v>112</v>
      </c>
      <c r="H60" s="614" t="s">
        <v>115</v>
      </c>
      <c r="I60" s="617" t="s">
        <v>128</v>
      </c>
      <c r="J60" s="37" t="s">
        <v>155</v>
      </c>
      <c r="L60" s="20"/>
      <c r="M60" s="20"/>
      <c r="N60" s="20"/>
      <c r="O60" s="20"/>
      <c r="P60" s="20"/>
      <c r="Q60" s="20"/>
      <c r="R60" s="20"/>
      <c r="S60" s="20"/>
      <c r="T60" s="20"/>
      <c r="U60" s="20"/>
      <c r="V60" s="20"/>
      <c r="W60" s="20"/>
      <c r="X60" s="20"/>
      <c r="Y60" s="20"/>
      <c r="Z60" s="20"/>
      <c r="AA60" s="20"/>
      <c r="AB60" s="20"/>
      <c r="AC60" s="20"/>
      <c r="AD60" s="20"/>
      <c r="AE60" s="20"/>
    </row>
    <row r="61" spans="1:31" ht="63.75" customHeight="1" thickBot="1">
      <c r="A61" s="646"/>
      <c r="B61" s="647"/>
      <c r="C61" s="649"/>
      <c r="D61" s="625"/>
      <c r="E61" s="613"/>
      <c r="F61" s="36" t="s">
        <v>117</v>
      </c>
      <c r="H61" s="615"/>
      <c r="I61" s="618"/>
      <c r="J61" s="623"/>
      <c r="L61" s="20"/>
      <c r="M61" s="20"/>
      <c r="N61" s="20"/>
      <c r="O61" s="20"/>
      <c r="P61" s="20"/>
      <c r="Q61" s="20"/>
      <c r="R61" s="20"/>
      <c r="S61" s="20"/>
      <c r="T61" s="20"/>
      <c r="U61" s="20"/>
      <c r="V61" s="20"/>
      <c r="W61" s="20"/>
      <c r="X61" s="20"/>
      <c r="Y61" s="20"/>
      <c r="Z61" s="20"/>
      <c r="AA61" s="20"/>
      <c r="AB61" s="20"/>
      <c r="AC61" s="20"/>
      <c r="AD61" s="20"/>
      <c r="AE61" s="20"/>
    </row>
    <row r="62" spans="1:31" ht="42" customHeight="1" thickBot="1">
      <c r="A62" s="646"/>
      <c r="B62" s="647"/>
      <c r="C62" s="649"/>
      <c r="D62" s="625" t="s">
        <v>156</v>
      </c>
      <c r="E62" s="632" t="s">
        <v>1552</v>
      </c>
      <c r="F62" s="36" t="s">
        <v>118</v>
      </c>
      <c r="H62" s="616"/>
      <c r="I62" s="618"/>
      <c r="J62" s="623"/>
      <c r="L62" s="20"/>
      <c r="M62" s="20"/>
      <c r="N62" s="20"/>
      <c r="O62" s="20"/>
      <c r="P62" s="20"/>
      <c r="Q62" s="20"/>
      <c r="R62" s="20"/>
      <c r="S62" s="20"/>
      <c r="T62" s="20"/>
      <c r="U62" s="20"/>
      <c r="V62" s="20"/>
      <c r="W62" s="20"/>
      <c r="X62" s="20"/>
      <c r="Y62" s="20"/>
      <c r="Z62" s="20"/>
      <c r="AA62" s="20"/>
      <c r="AB62" s="20"/>
      <c r="AC62" s="20"/>
      <c r="AD62" s="20"/>
      <c r="AE62" s="20"/>
    </row>
    <row r="63" spans="1:31" ht="42" customHeight="1" thickBot="1">
      <c r="A63" s="646"/>
      <c r="B63" s="647"/>
      <c r="C63" s="649"/>
      <c r="D63" s="625"/>
      <c r="E63" s="633"/>
      <c r="F63" s="38" t="s">
        <v>121</v>
      </c>
      <c r="H63" s="629" t="s">
        <v>122</v>
      </c>
      <c r="I63" s="618"/>
      <c r="J63" s="623"/>
      <c r="L63" s="20"/>
      <c r="M63" s="20"/>
      <c r="N63" s="20"/>
      <c r="O63" s="20"/>
      <c r="P63" s="20"/>
      <c r="Q63" s="20"/>
      <c r="R63" s="20"/>
      <c r="S63" s="20"/>
      <c r="T63" s="20"/>
      <c r="U63" s="20"/>
      <c r="V63" s="20"/>
      <c r="W63" s="20"/>
      <c r="X63" s="20"/>
      <c r="Y63" s="20"/>
      <c r="Z63" s="20"/>
      <c r="AA63" s="20"/>
      <c r="AB63" s="20"/>
      <c r="AC63" s="20"/>
      <c r="AD63" s="20"/>
      <c r="AE63" s="20"/>
    </row>
    <row r="64" spans="1:31" ht="42" customHeight="1" thickBot="1">
      <c r="A64" s="646"/>
      <c r="B64" s="647"/>
      <c r="C64" s="649"/>
      <c r="D64" s="625" t="s">
        <v>157</v>
      </c>
      <c r="E64" s="632" t="s">
        <v>1553</v>
      </c>
      <c r="F64" s="38" t="s">
        <v>123</v>
      </c>
      <c r="H64" s="630"/>
      <c r="I64" s="618"/>
      <c r="J64" s="623"/>
      <c r="L64" s="20"/>
      <c r="M64" s="20"/>
      <c r="N64" s="20"/>
      <c r="O64" s="20"/>
      <c r="P64" s="20"/>
      <c r="Q64" s="20"/>
      <c r="R64" s="20"/>
      <c r="S64" s="20"/>
      <c r="T64" s="20"/>
      <c r="U64" s="20"/>
      <c r="V64" s="20"/>
      <c r="W64" s="20"/>
      <c r="X64" s="20"/>
      <c r="Y64" s="20"/>
      <c r="Z64" s="20"/>
      <c r="AA64" s="20"/>
      <c r="AB64" s="20"/>
      <c r="AC64" s="20"/>
      <c r="AD64" s="20"/>
      <c r="AE64" s="20"/>
    </row>
    <row r="65" spans="1:31" ht="42" customHeight="1" thickBot="1">
      <c r="A65" s="646"/>
      <c r="B65" s="647"/>
      <c r="C65" s="650"/>
      <c r="D65" s="625"/>
      <c r="E65" s="643"/>
      <c r="F65" s="47" t="s">
        <v>126</v>
      </c>
      <c r="H65" s="631"/>
      <c r="I65" s="619"/>
      <c r="J65" s="624"/>
      <c r="L65" s="20"/>
      <c r="M65" s="20"/>
      <c r="N65" s="20"/>
      <c r="O65" s="20"/>
      <c r="P65" s="20"/>
      <c r="Q65" s="20"/>
      <c r="R65" s="20"/>
      <c r="S65" s="20"/>
      <c r="T65" s="20"/>
      <c r="U65" s="20"/>
      <c r="V65" s="20"/>
      <c r="W65" s="20"/>
      <c r="X65" s="20"/>
      <c r="Y65" s="20"/>
      <c r="Z65" s="20"/>
      <c r="AA65" s="20"/>
      <c r="AB65" s="20"/>
      <c r="AC65" s="20"/>
      <c r="AD65" s="20"/>
      <c r="AE65" s="20"/>
    </row>
    <row r="66" spans="1:31" ht="8" customHeight="1" thickBot="1">
      <c r="A66" s="646"/>
      <c r="B66" s="647"/>
      <c r="C66" s="50"/>
      <c r="D66" s="40"/>
      <c r="E66" s="339"/>
      <c r="F66" s="44"/>
      <c r="G66" s="44"/>
      <c r="H66" s="51"/>
      <c r="I66" s="51"/>
      <c r="J66" s="52"/>
      <c r="L66" s="20"/>
      <c r="M66" s="20"/>
      <c r="N66" s="20"/>
      <c r="O66" s="20"/>
      <c r="P66" s="20"/>
      <c r="Q66" s="20"/>
      <c r="R66" s="20"/>
      <c r="S66" s="20"/>
      <c r="T66" s="20"/>
      <c r="U66" s="20"/>
      <c r="V66" s="20"/>
      <c r="W66" s="20"/>
      <c r="X66" s="20"/>
      <c r="Y66" s="20"/>
      <c r="Z66" s="20"/>
      <c r="AA66" s="20"/>
      <c r="AB66" s="20"/>
      <c r="AC66" s="20"/>
      <c r="AD66" s="20"/>
      <c r="AE66" s="20"/>
    </row>
    <row r="67" spans="1:31" ht="90" customHeight="1" thickBot="1">
      <c r="A67" s="646"/>
      <c r="B67" s="647"/>
      <c r="C67" s="651">
        <f>C60+1</f>
        <v>10</v>
      </c>
      <c r="D67" s="625" t="s">
        <v>158</v>
      </c>
      <c r="E67" s="612" t="s">
        <v>1554</v>
      </c>
      <c r="F67" s="36" t="s">
        <v>112</v>
      </c>
      <c r="H67" s="614" t="s">
        <v>115</v>
      </c>
      <c r="I67" s="617" t="s">
        <v>128</v>
      </c>
      <c r="J67" s="37" t="s">
        <v>1715</v>
      </c>
      <c r="L67" s="20"/>
      <c r="M67" s="20"/>
      <c r="N67" s="20"/>
      <c r="O67" s="20"/>
      <c r="P67" s="20"/>
      <c r="Q67" s="20"/>
      <c r="R67" s="20"/>
      <c r="S67" s="20"/>
      <c r="T67" s="20"/>
      <c r="U67" s="20"/>
      <c r="V67" s="20"/>
      <c r="W67" s="20"/>
      <c r="X67" s="20"/>
      <c r="Y67" s="20"/>
      <c r="Z67" s="20"/>
      <c r="AA67" s="20"/>
      <c r="AB67" s="20"/>
      <c r="AC67" s="20"/>
      <c r="AD67" s="20"/>
      <c r="AE67" s="20"/>
    </row>
    <row r="68" spans="1:31" ht="153" customHeight="1" thickBot="1">
      <c r="A68" s="646"/>
      <c r="B68" s="647"/>
      <c r="C68" s="652"/>
      <c r="D68" s="625"/>
      <c r="E68" s="613"/>
      <c r="F68" s="36" t="s">
        <v>117</v>
      </c>
      <c r="H68" s="615"/>
      <c r="I68" s="618"/>
      <c r="J68" s="623"/>
      <c r="L68" s="20"/>
      <c r="M68" s="20"/>
      <c r="N68" s="20"/>
      <c r="O68" s="20"/>
      <c r="P68" s="20"/>
      <c r="Q68" s="20"/>
      <c r="R68" s="20"/>
      <c r="S68" s="20"/>
      <c r="T68" s="20"/>
      <c r="U68" s="20"/>
      <c r="V68" s="20"/>
      <c r="W68" s="20"/>
      <c r="X68" s="20"/>
      <c r="Y68" s="20"/>
      <c r="Z68" s="20"/>
      <c r="AA68" s="20"/>
      <c r="AB68" s="20"/>
      <c r="AC68" s="20"/>
      <c r="AD68" s="20"/>
      <c r="AE68" s="20"/>
    </row>
    <row r="69" spans="1:31" ht="60" customHeight="1" thickBot="1">
      <c r="A69" s="646"/>
      <c r="B69" s="647"/>
      <c r="C69" s="652"/>
      <c r="D69" s="625" t="s">
        <v>159</v>
      </c>
      <c r="E69" s="632" t="s">
        <v>1555</v>
      </c>
      <c r="F69" s="36" t="s">
        <v>118</v>
      </c>
      <c r="H69" s="616"/>
      <c r="I69" s="618"/>
      <c r="J69" s="623"/>
      <c r="L69" s="20"/>
      <c r="M69" s="20"/>
      <c r="N69" s="20"/>
      <c r="O69" s="20"/>
      <c r="P69" s="20"/>
      <c r="Q69" s="20"/>
      <c r="R69" s="20"/>
      <c r="S69" s="20"/>
      <c r="T69" s="20"/>
      <c r="U69" s="20"/>
      <c r="V69" s="20"/>
      <c r="W69" s="20"/>
      <c r="X69" s="20"/>
      <c r="Y69" s="20"/>
      <c r="Z69" s="20"/>
      <c r="AA69" s="20"/>
      <c r="AB69" s="20"/>
      <c r="AC69" s="20"/>
      <c r="AD69" s="20"/>
      <c r="AE69" s="20"/>
    </row>
    <row r="70" spans="1:31" ht="61.5" customHeight="1" thickBot="1">
      <c r="A70" s="646"/>
      <c r="B70" s="647"/>
      <c r="C70" s="652"/>
      <c r="D70" s="625"/>
      <c r="E70" s="633"/>
      <c r="F70" s="38" t="s">
        <v>121</v>
      </c>
      <c r="H70" s="629" t="s">
        <v>122</v>
      </c>
      <c r="I70" s="618"/>
      <c r="J70" s="623"/>
      <c r="L70" s="20"/>
      <c r="M70" s="20"/>
      <c r="N70" s="20"/>
      <c r="O70" s="20"/>
      <c r="P70" s="20"/>
      <c r="Q70" s="20"/>
      <c r="R70" s="20"/>
      <c r="S70" s="20"/>
      <c r="T70" s="20"/>
      <c r="U70" s="20"/>
      <c r="V70" s="20"/>
      <c r="W70" s="20"/>
      <c r="X70" s="20"/>
      <c r="Y70" s="20"/>
      <c r="Z70" s="20"/>
      <c r="AA70" s="20"/>
      <c r="AB70" s="20"/>
      <c r="AC70" s="20"/>
      <c r="AD70" s="20"/>
      <c r="AE70" s="20"/>
    </row>
    <row r="71" spans="1:31" ht="61.5" customHeight="1" thickBot="1">
      <c r="A71" s="646"/>
      <c r="B71" s="647"/>
      <c r="C71" s="652"/>
      <c r="D71" s="625" t="s">
        <v>160</v>
      </c>
      <c r="E71" s="659" t="s">
        <v>1556</v>
      </c>
      <c r="F71" s="38" t="s">
        <v>123</v>
      </c>
      <c r="H71" s="630"/>
      <c r="I71" s="618"/>
      <c r="J71" s="623"/>
      <c r="L71" s="20"/>
      <c r="M71" s="20"/>
      <c r="N71" s="20"/>
      <c r="O71" s="20"/>
      <c r="P71" s="20"/>
      <c r="Q71" s="20"/>
      <c r="R71" s="20"/>
      <c r="S71" s="20"/>
      <c r="T71" s="20"/>
      <c r="U71" s="20"/>
      <c r="V71" s="20"/>
      <c r="W71" s="20"/>
      <c r="X71" s="20"/>
      <c r="Y71" s="20"/>
      <c r="Z71" s="20"/>
      <c r="AA71" s="20"/>
      <c r="AB71" s="20"/>
      <c r="AC71" s="20"/>
      <c r="AD71" s="20"/>
      <c r="AE71" s="20"/>
    </row>
    <row r="72" spans="1:31" ht="29.25" customHeight="1" thickBot="1">
      <c r="A72" s="646"/>
      <c r="B72" s="647"/>
      <c r="C72" s="653"/>
      <c r="D72" s="625"/>
      <c r="E72" s="660"/>
      <c r="F72" s="47" t="s">
        <v>126</v>
      </c>
      <c r="H72" s="631"/>
      <c r="I72" s="619"/>
      <c r="J72" s="624"/>
      <c r="L72" s="20"/>
      <c r="M72" s="20"/>
      <c r="N72" s="20"/>
      <c r="O72" s="20"/>
      <c r="P72" s="20"/>
      <c r="Q72" s="20"/>
      <c r="R72" s="20"/>
      <c r="S72" s="20"/>
      <c r="T72" s="20"/>
      <c r="U72" s="20"/>
      <c r="V72" s="20"/>
      <c r="W72" s="20"/>
      <c r="X72" s="20"/>
      <c r="Y72" s="20"/>
      <c r="Z72" s="20"/>
      <c r="AA72" s="20"/>
      <c r="AB72" s="20"/>
      <c r="AC72" s="20"/>
      <c r="AD72" s="20"/>
      <c r="AE72" s="20"/>
    </row>
    <row r="73" spans="1:31" ht="8" customHeight="1" thickBot="1">
      <c r="A73" s="50"/>
      <c r="B73" s="50"/>
      <c r="C73" s="50"/>
      <c r="D73" s="40"/>
      <c r="E73" s="339"/>
      <c r="F73" s="44"/>
      <c r="G73" s="44"/>
      <c r="H73" s="51"/>
      <c r="I73" s="51"/>
      <c r="J73" s="52"/>
      <c r="L73" s="20"/>
      <c r="M73" s="20"/>
      <c r="N73" s="20"/>
      <c r="O73" s="20"/>
      <c r="P73" s="20"/>
      <c r="Q73" s="20"/>
      <c r="R73" s="20"/>
      <c r="S73" s="20"/>
      <c r="T73" s="20"/>
      <c r="U73" s="20"/>
      <c r="V73" s="20"/>
      <c r="W73" s="20"/>
      <c r="X73" s="20"/>
      <c r="Y73" s="20"/>
      <c r="Z73" s="20"/>
      <c r="AA73" s="20"/>
      <c r="AB73" s="20"/>
      <c r="AC73" s="20"/>
      <c r="AD73" s="20"/>
      <c r="AE73" s="20"/>
    </row>
    <row r="74" spans="1:31" ht="63.75" customHeight="1" thickBot="1">
      <c r="A74" s="603" t="s">
        <v>161</v>
      </c>
      <c r="B74" s="654"/>
      <c r="C74" s="648">
        <v>11</v>
      </c>
      <c r="D74" s="625" t="s">
        <v>162</v>
      </c>
      <c r="E74" s="627" t="s">
        <v>1557</v>
      </c>
      <c r="F74" s="36" t="s">
        <v>112</v>
      </c>
      <c r="H74" s="614" t="s">
        <v>115</v>
      </c>
      <c r="I74" s="617" t="s">
        <v>128</v>
      </c>
      <c r="J74" s="638" t="s">
        <v>1716</v>
      </c>
      <c r="L74" s="20"/>
      <c r="M74" s="20"/>
      <c r="N74" s="20"/>
      <c r="O74" s="20"/>
      <c r="P74" s="20"/>
      <c r="Q74" s="20"/>
      <c r="R74" s="20"/>
      <c r="S74" s="20"/>
      <c r="T74" s="20"/>
      <c r="U74" s="20"/>
      <c r="V74" s="20"/>
      <c r="W74" s="20"/>
      <c r="X74" s="20"/>
      <c r="Y74" s="20"/>
      <c r="Z74" s="20"/>
      <c r="AA74" s="20"/>
      <c r="AB74" s="20"/>
      <c r="AC74" s="20"/>
      <c r="AD74" s="20"/>
      <c r="AE74" s="20"/>
    </row>
    <row r="75" spans="1:31" ht="80.25" customHeight="1" thickBot="1">
      <c r="A75" s="655"/>
      <c r="B75" s="656"/>
      <c r="C75" s="649"/>
      <c r="D75" s="626"/>
      <c r="E75" s="628"/>
      <c r="F75" s="36" t="s">
        <v>117</v>
      </c>
      <c r="H75" s="615"/>
      <c r="I75" s="618"/>
      <c r="J75" s="639"/>
      <c r="L75" s="20"/>
      <c r="M75" s="20"/>
      <c r="N75" s="20"/>
      <c r="O75" s="20"/>
      <c r="P75" s="20"/>
      <c r="Q75" s="20"/>
      <c r="R75" s="20"/>
      <c r="S75" s="20"/>
      <c r="T75" s="20"/>
      <c r="U75" s="20"/>
      <c r="V75" s="20"/>
      <c r="W75" s="20"/>
      <c r="X75" s="20"/>
      <c r="Y75" s="20"/>
      <c r="Z75" s="20"/>
      <c r="AA75" s="20"/>
      <c r="AB75" s="20"/>
      <c r="AC75" s="20"/>
      <c r="AD75" s="20"/>
      <c r="AE75" s="20"/>
    </row>
    <row r="76" spans="1:31" ht="42" customHeight="1" thickBot="1">
      <c r="A76" s="655"/>
      <c r="B76" s="656"/>
      <c r="C76" s="649"/>
      <c r="D76" s="625" t="s">
        <v>163</v>
      </c>
      <c r="E76" s="627" t="s">
        <v>1558</v>
      </c>
      <c r="F76" s="36" t="s">
        <v>118</v>
      </c>
      <c r="H76" s="616"/>
      <c r="I76" s="618"/>
      <c r="J76" s="640"/>
      <c r="L76" s="20"/>
      <c r="M76" s="20"/>
      <c r="N76" s="20"/>
      <c r="O76" s="20"/>
      <c r="P76" s="20"/>
      <c r="Q76" s="20"/>
      <c r="R76" s="20"/>
      <c r="S76" s="20"/>
      <c r="T76" s="20"/>
      <c r="U76" s="20"/>
      <c r="V76" s="20"/>
      <c r="W76" s="20"/>
      <c r="X76" s="20"/>
      <c r="Y76" s="20"/>
      <c r="Z76" s="20"/>
      <c r="AA76" s="20"/>
      <c r="AB76" s="20"/>
      <c r="AC76" s="20"/>
      <c r="AD76" s="20"/>
      <c r="AE76" s="20"/>
    </row>
    <row r="77" spans="1:31" ht="42" customHeight="1" thickBot="1">
      <c r="A77" s="655"/>
      <c r="B77" s="656"/>
      <c r="C77" s="649"/>
      <c r="D77" s="626"/>
      <c r="E77" s="628"/>
      <c r="F77" s="38" t="s">
        <v>121</v>
      </c>
      <c r="H77" s="629" t="s">
        <v>122</v>
      </c>
      <c r="I77" s="618"/>
      <c r="J77" s="641"/>
      <c r="L77" s="20"/>
      <c r="M77" s="20"/>
      <c r="N77" s="20"/>
      <c r="O77" s="20"/>
      <c r="P77" s="20"/>
      <c r="Q77" s="20"/>
      <c r="R77" s="20"/>
      <c r="S77" s="20"/>
      <c r="T77" s="20"/>
      <c r="U77" s="20"/>
      <c r="V77" s="20"/>
      <c r="W77" s="20"/>
      <c r="X77" s="20"/>
      <c r="Y77" s="20"/>
      <c r="Z77" s="20"/>
      <c r="AA77" s="20"/>
      <c r="AB77" s="20"/>
      <c r="AC77" s="20"/>
      <c r="AD77" s="20"/>
      <c r="AE77" s="20"/>
    </row>
    <row r="78" spans="1:31" ht="42" customHeight="1" thickBot="1">
      <c r="A78" s="655"/>
      <c r="B78" s="656"/>
      <c r="C78" s="649"/>
      <c r="D78" s="625" t="s">
        <v>164</v>
      </c>
      <c r="E78" s="627" t="s">
        <v>1559</v>
      </c>
      <c r="F78" s="38" t="s">
        <v>123</v>
      </c>
      <c r="H78" s="630"/>
      <c r="I78" s="618"/>
      <c r="J78" s="641"/>
      <c r="L78" s="20"/>
      <c r="M78" s="20"/>
      <c r="N78" s="20"/>
      <c r="O78" s="20"/>
      <c r="P78" s="20"/>
      <c r="Q78" s="20"/>
      <c r="R78" s="20"/>
      <c r="S78" s="20"/>
      <c r="T78" s="20"/>
      <c r="U78" s="20"/>
      <c r="V78" s="20"/>
      <c r="W78" s="20"/>
      <c r="X78" s="20"/>
      <c r="Y78" s="20"/>
      <c r="Z78" s="20"/>
      <c r="AA78" s="20"/>
      <c r="AB78" s="20"/>
      <c r="AC78" s="20"/>
      <c r="AD78" s="20"/>
      <c r="AE78" s="20"/>
    </row>
    <row r="79" spans="1:31" ht="42" customHeight="1" thickBot="1">
      <c r="A79" s="655"/>
      <c r="B79" s="656"/>
      <c r="C79" s="650"/>
      <c r="D79" s="626"/>
      <c r="E79" s="628"/>
      <c r="F79" s="47" t="s">
        <v>126</v>
      </c>
      <c r="H79" s="631"/>
      <c r="I79" s="619"/>
      <c r="J79" s="642"/>
      <c r="L79" s="20"/>
      <c r="M79" s="20"/>
      <c r="N79" s="20"/>
      <c r="O79" s="20"/>
      <c r="P79" s="20"/>
      <c r="Q79" s="20"/>
      <c r="R79" s="20"/>
      <c r="S79" s="20"/>
      <c r="T79" s="20"/>
      <c r="U79" s="20"/>
      <c r="V79" s="20"/>
      <c r="W79" s="20"/>
      <c r="X79" s="20"/>
      <c r="Y79" s="20"/>
      <c r="Z79" s="20"/>
      <c r="AA79" s="20"/>
      <c r="AB79" s="20"/>
      <c r="AC79" s="20"/>
      <c r="AD79" s="20"/>
      <c r="AE79" s="20"/>
    </row>
    <row r="80" spans="1:31" ht="8" customHeight="1" thickBot="1">
      <c r="A80" s="655"/>
      <c r="B80" s="656"/>
      <c r="C80" s="50"/>
      <c r="D80" s="40"/>
      <c r="E80" s="339"/>
      <c r="F80" s="44"/>
      <c r="G80" s="44"/>
      <c r="H80" s="51"/>
      <c r="I80" s="51"/>
      <c r="J80" s="52"/>
      <c r="L80" s="20"/>
      <c r="M80" s="20"/>
      <c r="N80" s="20"/>
      <c r="O80" s="20"/>
      <c r="P80" s="20"/>
      <c r="Q80" s="20"/>
      <c r="R80" s="20"/>
      <c r="S80" s="20"/>
      <c r="T80" s="20"/>
      <c r="U80" s="20"/>
      <c r="V80" s="20"/>
      <c r="W80" s="20"/>
      <c r="X80" s="20"/>
      <c r="Y80" s="20"/>
      <c r="Z80" s="20"/>
      <c r="AA80" s="20"/>
      <c r="AB80" s="20"/>
      <c r="AC80" s="20"/>
      <c r="AD80" s="20"/>
      <c r="AE80" s="20"/>
    </row>
    <row r="81" spans="1:31" ht="42" customHeight="1" thickBot="1">
      <c r="A81" s="655"/>
      <c r="B81" s="656"/>
      <c r="C81" s="648">
        <f>C74+1</f>
        <v>12</v>
      </c>
      <c r="D81" s="625" t="s">
        <v>1285</v>
      </c>
      <c r="E81" s="627" t="s">
        <v>1560</v>
      </c>
      <c r="F81" s="36" t="s">
        <v>112</v>
      </c>
      <c r="H81" s="614" t="s">
        <v>115</v>
      </c>
      <c r="I81" s="617" t="s">
        <v>128</v>
      </c>
      <c r="J81" s="37" t="s">
        <v>165</v>
      </c>
      <c r="L81" s="20"/>
      <c r="M81" s="20"/>
      <c r="N81" s="20"/>
      <c r="O81" s="20"/>
      <c r="P81" s="20"/>
      <c r="Q81" s="20"/>
      <c r="R81" s="20"/>
      <c r="S81" s="20"/>
      <c r="T81" s="20"/>
      <c r="U81" s="20"/>
      <c r="V81" s="20"/>
      <c r="W81" s="20"/>
      <c r="X81" s="20"/>
      <c r="Y81" s="20"/>
      <c r="Z81" s="20"/>
      <c r="AA81" s="20"/>
      <c r="AB81" s="20"/>
      <c r="AC81" s="20"/>
      <c r="AD81" s="20"/>
      <c r="AE81" s="20"/>
    </row>
    <row r="82" spans="1:31" ht="67.5" customHeight="1" thickBot="1">
      <c r="A82" s="655"/>
      <c r="B82" s="656"/>
      <c r="C82" s="649"/>
      <c r="D82" s="626"/>
      <c r="E82" s="628"/>
      <c r="F82" s="36" t="s">
        <v>117</v>
      </c>
      <c r="H82" s="615"/>
      <c r="I82" s="618"/>
      <c r="J82" s="623"/>
      <c r="L82" s="20"/>
      <c r="M82" s="20"/>
      <c r="N82" s="20"/>
      <c r="O82" s="20"/>
      <c r="P82" s="20"/>
      <c r="Q82" s="20"/>
      <c r="R82" s="20"/>
      <c r="S82" s="20"/>
      <c r="T82" s="20"/>
      <c r="U82" s="20"/>
      <c r="V82" s="20"/>
      <c r="W82" s="20"/>
      <c r="X82" s="20"/>
      <c r="Y82" s="20"/>
      <c r="Z82" s="20"/>
      <c r="AA82" s="20"/>
      <c r="AB82" s="20"/>
      <c r="AC82" s="20"/>
      <c r="AD82" s="20"/>
      <c r="AE82" s="20"/>
    </row>
    <row r="83" spans="1:31" ht="42" customHeight="1" thickBot="1">
      <c r="A83" s="655"/>
      <c r="B83" s="656"/>
      <c r="C83" s="649"/>
      <c r="D83" s="625" t="s">
        <v>1286</v>
      </c>
      <c r="E83" s="627" t="s">
        <v>1561</v>
      </c>
      <c r="F83" s="36" t="s">
        <v>118</v>
      </c>
      <c r="H83" s="616"/>
      <c r="I83" s="618"/>
      <c r="J83" s="623"/>
      <c r="L83" s="20"/>
      <c r="M83" s="20"/>
      <c r="N83" s="20"/>
      <c r="O83" s="20"/>
      <c r="P83" s="20"/>
      <c r="Q83" s="20"/>
      <c r="R83" s="20"/>
      <c r="S83" s="20"/>
      <c r="T83" s="20"/>
      <c r="U83" s="20"/>
      <c r="V83" s="20"/>
      <c r="W83" s="20"/>
      <c r="X83" s="20"/>
      <c r="Y83" s="20"/>
      <c r="Z83" s="20"/>
      <c r="AA83" s="20"/>
      <c r="AB83" s="20"/>
      <c r="AC83" s="20"/>
      <c r="AD83" s="20"/>
      <c r="AE83" s="20"/>
    </row>
    <row r="84" spans="1:31" ht="42" customHeight="1" thickBot="1">
      <c r="A84" s="655"/>
      <c r="B84" s="656"/>
      <c r="C84" s="649"/>
      <c r="D84" s="626"/>
      <c r="E84" s="628"/>
      <c r="F84" s="38" t="s">
        <v>121</v>
      </c>
      <c r="H84" s="629" t="s">
        <v>122</v>
      </c>
      <c r="I84" s="618"/>
      <c r="J84" s="623"/>
      <c r="L84" s="20"/>
      <c r="M84" s="20"/>
      <c r="N84" s="20"/>
      <c r="O84" s="20"/>
      <c r="P84" s="20"/>
      <c r="Q84" s="20"/>
      <c r="R84" s="20"/>
      <c r="S84" s="20"/>
      <c r="T84" s="20"/>
      <c r="U84" s="20"/>
      <c r="V84" s="20"/>
      <c r="W84" s="20"/>
      <c r="X84" s="20"/>
      <c r="Y84" s="20"/>
      <c r="Z84" s="20"/>
      <c r="AA84" s="20"/>
      <c r="AB84" s="20"/>
      <c r="AC84" s="20"/>
      <c r="AD84" s="20"/>
      <c r="AE84" s="20"/>
    </row>
    <row r="85" spans="1:31" ht="42" customHeight="1" thickBot="1">
      <c r="A85" s="655"/>
      <c r="B85" s="656"/>
      <c r="C85" s="649"/>
      <c r="D85" s="625" t="s">
        <v>1287</v>
      </c>
      <c r="E85" s="627" t="s">
        <v>1562</v>
      </c>
      <c r="F85" s="38" t="s">
        <v>123</v>
      </c>
      <c r="H85" s="630"/>
      <c r="I85" s="618"/>
      <c r="J85" s="623"/>
      <c r="L85" s="20"/>
      <c r="M85" s="20"/>
      <c r="N85" s="20"/>
      <c r="O85" s="20"/>
      <c r="P85" s="20"/>
      <c r="Q85" s="20"/>
      <c r="R85" s="20"/>
      <c r="S85" s="20"/>
      <c r="T85" s="20"/>
      <c r="U85" s="20"/>
      <c r="V85" s="20"/>
      <c r="W85" s="20"/>
      <c r="X85" s="20"/>
      <c r="Y85" s="20"/>
      <c r="Z85" s="20"/>
      <c r="AA85" s="20"/>
      <c r="AB85" s="20"/>
      <c r="AC85" s="20"/>
      <c r="AD85" s="20"/>
      <c r="AE85" s="20"/>
    </row>
    <row r="86" spans="1:31" ht="66" customHeight="1" thickBot="1">
      <c r="A86" s="655"/>
      <c r="B86" s="656"/>
      <c r="C86" s="650"/>
      <c r="D86" s="626"/>
      <c r="E86" s="628"/>
      <c r="F86" s="47" t="s">
        <v>126</v>
      </c>
      <c r="H86" s="631"/>
      <c r="I86" s="619"/>
      <c r="J86" s="624"/>
      <c r="L86" s="20"/>
      <c r="M86" s="20"/>
      <c r="N86" s="20"/>
      <c r="O86" s="20"/>
      <c r="P86" s="20"/>
      <c r="Q86" s="20"/>
      <c r="R86" s="20"/>
      <c r="S86" s="20"/>
      <c r="T86" s="20"/>
      <c r="U86" s="20"/>
      <c r="V86" s="20"/>
      <c r="W86" s="20"/>
      <c r="X86" s="20"/>
      <c r="Y86" s="20"/>
      <c r="Z86" s="20"/>
      <c r="AA86" s="20"/>
      <c r="AB86" s="20"/>
      <c r="AC86" s="20"/>
      <c r="AD86" s="20"/>
      <c r="AE86" s="20"/>
    </row>
    <row r="87" spans="1:31" ht="8" customHeight="1" thickBot="1">
      <c r="A87" s="655"/>
      <c r="B87" s="656"/>
      <c r="C87" s="50"/>
      <c r="D87" s="40"/>
      <c r="E87" s="339"/>
      <c r="F87" s="44"/>
      <c r="G87" s="44"/>
      <c r="H87" s="51"/>
      <c r="I87" s="51"/>
      <c r="J87" s="52"/>
      <c r="L87" s="20"/>
      <c r="M87" s="20"/>
      <c r="N87" s="20"/>
      <c r="O87" s="20"/>
      <c r="P87" s="20"/>
      <c r="Q87" s="20"/>
      <c r="R87" s="20"/>
      <c r="S87" s="20"/>
      <c r="T87" s="20"/>
      <c r="U87" s="20"/>
      <c r="V87" s="20"/>
      <c r="W87" s="20"/>
      <c r="X87" s="20"/>
      <c r="Y87" s="20"/>
      <c r="Z87" s="20"/>
      <c r="AA87" s="20"/>
      <c r="AB87" s="20"/>
      <c r="AC87" s="20"/>
      <c r="AD87" s="20"/>
      <c r="AE87" s="20"/>
    </row>
    <row r="88" spans="1:31" ht="42" customHeight="1" thickBot="1">
      <c r="A88" s="655"/>
      <c r="B88" s="656"/>
      <c r="C88" s="648">
        <f>C81+1</f>
        <v>13</v>
      </c>
      <c r="D88" s="625" t="s">
        <v>1288</v>
      </c>
      <c r="E88" s="612" t="s">
        <v>1563</v>
      </c>
      <c r="F88" s="36" t="s">
        <v>112</v>
      </c>
      <c r="H88" s="614" t="s">
        <v>115</v>
      </c>
      <c r="I88" s="617" t="s">
        <v>128</v>
      </c>
      <c r="J88" s="37" t="s">
        <v>165</v>
      </c>
      <c r="L88" s="20"/>
      <c r="M88" s="20"/>
      <c r="N88" s="20"/>
      <c r="O88" s="20"/>
      <c r="P88" s="20"/>
      <c r="Q88" s="20"/>
      <c r="R88" s="20"/>
      <c r="S88" s="20"/>
      <c r="T88" s="20"/>
      <c r="U88" s="20"/>
      <c r="V88" s="20"/>
      <c r="W88" s="20"/>
      <c r="X88" s="20"/>
      <c r="Y88" s="20"/>
      <c r="Z88" s="20"/>
      <c r="AA88" s="20"/>
      <c r="AB88" s="20"/>
      <c r="AC88" s="20"/>
      <c r="AD88" s="20"/>
      <c r="AE88" s="20"/>
    </row>
    <row r="89" spans="1:31" ht="89.25" customHeight="1" thickBot="1">
      <c r="A89" s="655"/>
      <c r="B89" s="656"/>
      <c r="C89" s="649"/>
      <c r="D89" s="626"/>
      <c r="E89" s="662"/>
      <c r="F89" s="36" t="s">
        <v>117</v>
      </c>
      <c r="H89" s="615"/>
      <c r="I89" s="618"/>
      <c r="J89" s="623"/>
      <c r="L89" s="20"/>
      <c r="M89" s="20"/>
      <c r="N89" s="20"/>
      <c r="O89" s="20"/>
      <c r="P89" s="20"/>
      <c r="Q89" s="20"/>
      <c r="R89" s="20"/>
      <c r="S89" s="20"/>
      <c r="T89" s="20"/>
      <c r="U89" s="20"/>
      <c r="V89" s="20"/>
      <c r="W89" s="20"/>
      <c r="X89" s="20"/>
      <c r="Y89" s="20"/>
      <c r="Z89" s="20"/>
      <c r="AA89" s="20"/>
      <c r="AB89" s="20"/>
      <c r="AC89" s="20"/>
      <c r="AD89" s="20"/>
      <c r="AE89" s="20"/>
    </row>
    <row r="90" spans="1:31" ht="42" customHeight="1" thickBot="1">
      <c r="A90" s="655"/>
      <c r="B90" s="656"/>
      <c r="C90" s="649"/>
      <c r="D90" s="625" t="s">
        <v>1289</v>
      </c>
      <c r="E90" s="661" t="s">
        <v>1564</v>
      </c>
      <c r="F90" s="36" t="s">
        <v>118</v>
      </c>
      <c r="H90" s="616"/>
      <c r="I90" s="618"/>
      <c r="J90" s="623"/>
      <c r="L90" s="20"/>
      <c r="M90" s="20"/>
      <c r="N90" s="20"/>
      <c r="O90" s="20"/>
      <c r="P90" s="20"/>
      <c r="Q90" s="20"/>
      <c r="R90" s="20"/>
      <c r="S90" s="20"/>
      <c r="T90" s="20"/>
      <c r="U90" s="20"/>
      <c r="V90" s="20"/>
      <c r="W90" s="20"/>
      <c r="X90" s="20"/>
      <c r="Y90" s="20"/>
      <c r="Z90" s="20"/>
      <c r="AA90" s="20"/>
      <c r="AB90" s="20"/>
      <c r="AC90" s="20"/>
      <c r="AD90" s="20"/>
      <c r="AE90" s="20"/>
    </row>
    <row r="91" spans="1:31" ht="42" customHeight="1" thickBot="1">
      <c r="A91" s="655"/>
      <c r="B91" s="656"/>
      <c r="C91" s="649"/>
      <c r="D91" s="626"/>
      <c r="E91" s="662"/>
      <c r="F91" s="38" t="s">
        <v>121</v>
      </c>
      <c r="H91" s="629" t="s">
        <v>122</v>
      </c>
      <c r="I91" s="618"/>
      <c r="J91" s="623"/>
      <c r="L91" s="20"/>
      <c r="M91" s="20"/>
      <c r="N91" s="20"/>
      <c r="O91" s="20"/>
      <c r="P91" s="20"/>
      <c r="Q91" s="20"/>
      <c r="R91" s="20"/>
      <c r="S91" s="20"/>
      <c r="T91" s="20"/>
      <c r="U91" s="20"/>
      <c r="V91" s="20"/>
      <c r="W91" s="20"/>
      <c r="X91" s="20"/>
      <c r="Y91" s="20"/>
      <c r="Z91" s="20"/>
      <c r="AA91" s="20"/>
      <c r="AB91" s="20"/>
      <c r="AC91" s="20"/>
      <c r="AD91" s="20"/>
      <c r="AE91" s="20"/>
    </row>
    <row r="92" spans="1:31" ht="42" customHeight="1" thickBot="1">
      <c r="A92" s="655"/>
      <c r="B92" s="656"/>
      <c r="C92" s="649"/>
      <c r="D92" s="625" t="s">
        <v>1290</v>
      </c>
      <c r="E92" s="661" t="s">
        <v>1565</v>
      </c>
      <c r="F92" s="38" t="s">
        <v>123</v>
      </c>
      <c r="H92" s="630"/>
      <c r="I92" s="618"/>
      <c r="J92" s="623"/>
      <c r="L92" s="20"/>
      <c r="M92" s="20"/>
      <c r="N92" s="20"/>
      <c r="O92" s="20"/>
      <c r="P92" s="20"/>
      <c r="Q92" s="20"/>
      <c r="R92" s="20"/>
      <c r="S92" s="20"/>
      <c r="T92" s="20"/>
      <c r="U92" s="20"/>
      <c r="V92" s="20"/>
      <c r="W92" s="20"/>
      <c r="X92" s="20"/>
      <c r="Y92" s="20"/>
      <c r="Z92" s="20"/>
      <c r="AA92" s="20"/>
      <c r="AB92" s="20"/>
      <c r="AC92" s="20"/>
      <c r="AD92" s="20"/>
      <c r="AE92" s="20"/>
    </row>
    <row r="93" spans="1:31" ht="42" customHeight="1" thickBot="1">
      <c r="A93" s="657"/>
      <c r="B93" s="658"/>
      <c r="C93" s="650"/>
      <c r="D93" s="626"/>
      <c r="E93" s="663"/>
      <c r="F93" s="47" t="s">
        <v>126</v>
      </c>
      <c r="H93" s="631"/>
      <c r="I93" s="619"/>
      <c r="J93" s="624"/>
      <c r="L93" s="20"/>
      <c r="M93" s="20"/>
      <c r="N93" s="20"/>
      <c r="O93" s="20"/>
      <c r="P93" s="20"/>
      <c r="Q93" s="20"/>
      <c r="R93" s="20"/>
      <c r="S93" s="20"/>
      <c r="T93" s="20"/>
      <c r="U93" s="20"/>
      <c r="V93" s="20"/>
      <c r="W93" s="20"/>
      <c r="X93" s="20"/>
      <c r="Y93" s="20"/>
      <c r="Z93" s="20"/>
      <c r="AA93" s="20"/>
      <c r="AB93" s="20"/>
      <c r="AC93" s="20"/>
      <c r="AD93" s="20"/>
      <c r="AE93" s="20"/>
    </row>
    <row r="94" spans="1:31" ht="8" customHeight="1" thickBot="1">
      <c r="A94" s="50"/>
      <c r="B94" s="50"/>
      <c r="C94" s="50"/>
      <c r="D94" s="40"/>
      <c r="E94" s="339"/>
      <c r="F94" s="44"/>
      <c r="G94" s="44"/>
      <c r="H94" s="51"/>
      <c r="I94" s="51"/>
      <c r="J94" s="52"/>
      <c r="L94" s="20"/>
      <c r="M94" s="20"/>
      <c r="N94" s="20"/>
      <c r="O94" s="20"/>
      <c r="P94" s="20"/>
      <c r="Q94" s="20"/>
      <c r="R94" s="20"/>
      <c r="S94" s="20"/>
      <c r="T94" s="20"/>
      <c r="U94" s="20"/>
      <c r="V94" s="20"/>
      <c r="W94" s="20"/>
      <c r="X94" s="20"/>
      <c r="Y94" s="20"/>
      <c r="Z94" s="20"/>
      <c r="AA94" s="20"/>
      <c r="AB94" s="20"/>
      <c r="AC94" s="20"/>
      <c r="AD94" s="20"/>
      <c r="AE94" s="20"/>
    </row>
    <row r="95" spans="1:31" ht="69" customHeight="1" thickBot="1">
      <c r="A95" s="664" t="s">
        <v>73</v>
      </c>
      <c r="B95" s="665"/>
      <c r="C95" s="651">
        <f>C88+1</f>
        <v>14</v>
      </c>
      <c r="D95" s="625" t="s">
        <v>167</v>
      </c>
      <c r="E95" s="612" t="s">
        <v>1566</v>
      </c>
      <c r="F95" s="36" t="s">
        <v>112</v>
      </c>
      <c r="H95" s="614" t="s">
        <v>115</v>
      </c>
      <c r="I95" s="617" t="s">
        <v>128</v>
      </c>
      <c r="J95" s="37" t="s">
        <v>1717</v>
      </c>
      <c r="L95" s="20"/>
      <c r="M95" s="20"/>
      <c r="N95" s="20"/>
      <c r="O95" s="20"/>
      <c r="P95" s="20"/>
      <c r="Q95" s="20"/>
      <c r="R95" s="20"/>
      <c r="S95" s="20"/>
      <c r="T95" s="20"/>
      <c r="U95" s="20"/>
      <c r="V95" s="20"/>
      <c r="W95" s="20"/>
      <c r="X95" s="20"/>
      <c r="Y95" s="20"/>
      <c r="Z95" s="20"/>
      <c r="AA95" s="20"/>
      <c r="AB95" s="20"/>
      <c r="AC95" s="20"/>
      <c r="AD95" s="20"/>
      <c r="AE95" s="20"/>
    </row>
    <row r="96" spans="1:31" ht="65.25" customHeight="1" thickBot="1">
      <c r="A96" s="666"/>
      <c r="B96" s="667"/>
      <c r="C96" s="652"/>
      <c r="D96" s="626"/>
      <c r="E96" s="662"/>
      <c r="F96" s="36" t="s">
        <v>117</v>
      </c>
      <c r="H96" s="615"/>
      <c r="I96" s="618"/>
      <c r="J96" s="623"/>
      <c r="L96" s="20"/>
      <c r="M96" s="20"/>
      <c r="N96" s="20"/>
      <c r="O96" s="20"/>
      <c r="P96" s="20"/>
      <c r="Q96" s="20"/>
      <c r="R96" s="20"/>
      <c r="S96" s="20"/>
      <c r="T96" s="20"/>
      <c r="U96" s="20"/>
      <c r="V96" s="20"/>
      <c r="W96" s="20"/>
      <c r="X96" s="20"/>
      <c r="Y96" s="20"/>
      <c r="Z96" s="20"/>
      <c r="AA96" s="20"/>
      <c r="AB96" s="20"/>
      <c r="AC96" s="20"/>
      <c r="AD96" s="20"/>
      <c r="AE96" s="20"/>
    </row>
    <row r="97" spans="1:31" ht="55.5" customHeight="1" thickBot="1">
      <c r="A97" s="666"/>
      <c r="B97" s="667"/>
      <c r="C97" s="652"/>
      <c r="D97" s="625" t="s">
        <v>169</v>
      </c>
      <c r="E97" s="661" t="s">
        <v>1569</v>
      </c>
      <c r="F97" s="36" t="s">
        <v>118</v>
      </c>
      <c r="H97" s="616"/>
      <c r="I97" s="618"/>
      <c r="J97" s="623"/>
      <c r="L97" s="20"/>
      <c r="M97" s="20"/>
      <c r="N97" s="20"/>
      <c r="O97" s="20"/>
      <c r="P97" s="20"/>
      <c r="Q97" s="20"/>
      <c r="R97" s="20"/>
      <c r="S97" s="20"/>
      <c r="T97" s="20"/>
      <c r="U97" s="20"/>
      <c r="V97" s="20"/>
      <c r="W97" s="20"/>
      <c r="X97" s="20"/>
      <c r="Y97" s="20"/>
      <c r="Z97" s="20"/>
      <c r="AA97" s="20"/>
      <c r="AB97" s="20"/>
      <c r="AC97" s="20"/>
      <c r="AD97" s="20"/>
      <c r="AE97" s="20"/>
    </row>
    <row r="98" spans="1:31" ht="57" customHeight="1" thickBot="1">
      <c r="A98" s="666"/>
      <c r="B98" s="667"/>
      <c r="C98" s="652"/>
      <c r="D98" s="626"/>
      <c r="E98" s="662"/>
      <c r="F98" s="38" t="s">
        <v>121</v>
      </c>
      <c r="H98" s="629" t="s">
        <v>122</v>
      </c>
      <c r="I98" s="618"/>
      <c r="J98" s="623"/>
      <c r="L98" s="20"/>
      <c r="M98" s="20"/>
      <c r="N98" s="20"/>
      <c r="O98" s="20"/>
      <c r="P98" s="20"/>
      <c r="Q98" s="20"/>
      <c r="R98" s="20"/>
      <c r="S98" s="20"/>
      <c r="T98" s="20"/>
      <c r="U98" s="20"/>
      <c r="V98" s="20"/>
      <c r="W98" s="20"/>
      <c r="X98" s="20"/>
      <c r="Y98" s="20"/>
      <c r="Z98" s="20"/>
      <c r="AA98" s="20"/>
      <c r="AB98" s="20"/>
      <c r="AC98" s="20"/>
      <c r="AD98" s="20"/>
      <c r="AE98" s="20"/>
    </row>
    <row r="99" spans="1:31" ht="57.75" customHeight="1" thickBot="1">
      <c r="A99" s="666"/>
      <c r="B99" s="667"/>
      <c r="C99" s="652"/>
      <c r="D99" s="625" t="s">
        <v>171</v>
      </c>
      <c r="E99" s="661" t="s">
        <v>1567</v>
      </c>
      <c r="F99" s="38" t="s">
        <v>123</v>
      </c>
      <c r="H99" s="630"/>
      <c r="I99" s="618"/>
      <c r="J99" s="623"/>
      <c r="L99" s="20"/>
      <c r="M99" s="20"/>
      <c r="N99" s="20"/>
      <c r="O99" s="20"/>
      <c r="P99" s="20"/>
      <c r="Q99" s="20"/>
      <c r="R99" s="20"/>
      <c r="S99" s="20"/>
      <c r="T99" s="20"/>
      <c r="U99" s="20"/>
      <c r="V99" s="20"/>
      <c r="W99" s="20"/>
      <c r="X99" s="20"/>
      <c r="Y99" s="20"/>
      <c r="Z99" s="20"/>
      <c r="AA99" s="20"/>
      <c r="AB99" s="20"/>
      <c r="AC99" s="20"/>
      <c r="AD99" s="20"/>
      <c r="AE99" s="20"/>
    </row>
    <row r="100" spans="1:31" ht="63.75" customHeight="1" thickBot="1">
      <c r="A100" s="666"/>
      <c r="B100" s="667"/>
      <c r="C100" s="653"/>
      <c r="D100" s="626"/>
      <c r="E100" s="663"/>
      <c r="F100" s="47" t="s">
        <v>126</v>
      </c>
      <c r="H100" s="631"/>
      <c r="I100" s="619"/>
      <c r="J100" s="624"/>
      <c r="L100" s="20"/>
      <c r="M100" s="20"/>
      <c r="N100" s="20"/>
      <c r="O100" s="20"/>
      <c r="P100" s="20"/>
      <c r="Q100" s="20"/>
      <c r="R100" s="20"/>
      <c r="S100" s="20"/>
      <c r="T100" s="20"/>
      <c r="U100" s="20"/>
      <c r="V100" s="20"/>
      <c r="W100" s="20"/>
      <c r="X100" s="20"/>
      <c r="Y100" s="20"/>
      <c r="Z100" s="20"/>
      <c r="AA100" s="20"/>
      <c r="AB100" s="20"/>
      <c r="AC100" s="20"/>
      <c r="AD100" s="20"/>
      <c r="AE100" s="20"/>
    </row>
    <row r="101" spans="1:31" ht="8" customHeight="1" thickBot="1">
      <c r="A101" s="666"/>
      <c r="B101" s="667"/>
      <c r="C101" s="53"/>
      <c r="D101" s="40"/>
      <c r="E101" s="339"/>
      <c r="F101" s="44"/>
      <c r="G101" s="44"/>
      <c r="H101" s="51"/>
      <c r="I101" s="51"/>
      <c r="J101" s="52"/>
      <c r="L101" s="20"/>
      <c r="M101" s="20"/>
      <c r="N101" s="20"/>
      <c r="O101" s="20"/>
      <c r="P101" s="20"/>
      <c r="Q101" s="20"/>
      <c r="R101" s="20"/>
      <c r="S101" s="20"/>
      <c r="T101" s="20"/>
      <c r="U101" s="20"/>
      <c r="V101" s="20"/>
      <c r="W101" s="20"/>
      <c r="X101" s="20"/>
      <c r="Y101" s="20"/>
      <c r="Z101" s="20"/>
      <c r="AA101" s="20"/>
      <c r="AB101" s="20"/>
      <c r="AC101" s="20"/>
      <c r="AD101" s="20"/>
      <c r="AE101" s="20"/>
    </row>
    <row r="102" spans="1:31" ht="64.5" customHeight="1" thickBot="1">
      <c r="A102" s="666"/>
      <c r="B102" s="667"/>
      <c r="C102" s="651">
        <f>C95+1</f>
        <v>15</v>
      </c>
      <c r="D102" s="625" t="s">
        <v>172</v>
      </c>
      <c r="E102" s="612" t="s">
        <v>1568</v>
      </c>
      <c r="F102" s="36" t="s">
        <v>112</v>
      </c>
      <c r="H102" s="614" t="s">
        <v>115</v>
      </c>
      <c r="I102" s="617" t="s">
        <v>128</v>
      </c>
      <c r="J102" s="37" t="s">
        <v>1718</v>
      </c>
      <c r="L102" s="20"/>
      <c r="M102" s="20"/>
      <c r="N102" s="20"/>
      <c r="O102" s="20"/>
      <c r="P102" s="20"/>
      <c r="Q102" s="20"/>
      <c r="R102" s="20"/>
      <c r="S102" s="20"/>
      <c r="T102" s="20"/>
      <c r="U102" s="20"/>
      <c r="V102" s="20"/>
      <c r="W102" s="20"/>
      <c r="X102" s="20"/>
      <c r="Y102" s="20"/>
      <c r="Z102" s="20"/>
      <c r="AA102" s="20"/>
      <c r="AB102" s="20"/>
      <c r="AC102" s="20"/>
      <c r="AD102" s="20"/>
      <c r="AE102" s="20"/>
    </row>
    <row r="103" spans="1:31" ht="78" customHeight="1" thickBot="1">
      <c r="A103" s="666"/>
      <c r="B103" s="667"/>
      <c r="C103" s="652"/>
      <c r="D103" s="626"/>
      <c r="E103" s="662"/>
      <c r="F103" s="36" t="s">
        <v>117</v>
      </c>
      <c r="H103" s="615"/>
      <c r="I103" s="618"/>
      <c r="J103" s="623"/>
      <c r="L103" s="20"/>
      <c r="M103" s="20"/>
      <c r="N103" s="20"/>
      <c r="O103" s="20"/>
      <c r="P103" s="20"/>
      <c r="Q103" s="20"/>
      <c r="R103" s="20"/>
      <c r="S103" s="20"/>
      <c r="T103" s="20"/>
      <c r="U103" s="20"/>
      <c r="V103" s="20"/>
      <c r="W103" s="20"/>
      <c r="X103" s="20"/>
      <c r="Y103" s="20"/>
      <c r="Z103" s="20"/>
      <c r="AA103" s="20"/>
      <c r="AB103" s="20"/>
      <c r="AC103" s="20"/>
      <c r="AD103" s="20"/>
      <c r="AE103" s="20"/>
    </row>
    <row r="104" spans="1:31" ht="53.25" customHeight="1" thickBot="1">
      <c r="A104" s="666"/>
      <c r="B104" s="667"/>
      <c r="C104" s="652"/>
      <c r="D104" s="625" t="s">
        <v>176</v>
      </c>
      <c r="E104" s="661" t="s">
        <v>1570</v>
      </c>
      <c r="F104" s="36" t="s">
        <v>118</v>
      </c>
      <c r="H104" s="616"/>
      <c r="I104" s="618"/>
      <c r="J104" s="623"/>
      <c r="L104" s="20"/>
      <c r="M104" s="20"/>
      <c r="N104" s="20"/>
      <c r="O104" s="20"/>
      <c r="P104" s="20"/>
      <c r="Q104" s="20"/>
      <c r="R104" s="20"/>
      <c r="S104" s="20"/>
      <c r="T104" s="20"/>
      <c r="U104" s="20"/>
      <c r="V104" s="20"/>
      <c r="W104" s="20"/>
      <c r="X104" s="20"/>
      <c r="Y104" s="20"/>
      <c r="Z104" s="20"/>
      <c r="AA104" s="20"/>
      <c r="AB104" s="20"/>
      <c r="AC104" s="20"/>
      <c r="AD104" s="20"/>
      <c r="AE104" s="20"/>
    </row>
    <row r="105" spans="1:31" ht="56.25" customHeight="1" thickBot="1">
      <c r="A105" s="666"/>
      <c r="B105" s="667"/>
      <c r="C105" s="652"/>
      <c r="D105" s="626"/>
      <c r="E105" s="662"/>
      <c r="F105" s="38" t="s">
        <v>121</v>
      </c>
      <c r="H105" s="629" t="s">
        <v>122</v>
      </c>
      <c r="I105" s="618"/>
      <c r="J105" s="623"/>
      <c r="L105" s="20"/>
      <c r="M105" s="20"/>
      <c r="N105" s="20"/>
      <c r="O105" s="20"/>
      <c r="P105" s="20"/>
      <c r="Q105" s="20"/>
      <c r="R105" s="20"/>
      <c r="S105" s="20"/>
      <c r="T105" s="20"/>
      <c r="U105" s="20"/>
      <c r="V105" s="20"/>
      <c r="W105" s="20"/>
      <c r="X105" s="20"/>
      <c r="Y105" s="20"/>
      <c r="Z105" s="20"/>
      <c r="AA105" s="20"/>
      <c r="AB105" s="20"/>
      <c r="AC105" s="20"/>
      <c r="AD105" s="20"/>
      <c r="AE105" s="20"/>
    </row>
    <row r="106" spans="1:31" ht="65.25" customHeight="1" thickBot="1">
      <c r="A106" s="666"/>
      <c r="B106" s="667"/>
      <c r="C106" s="652"/>
      <c r="D106" s="625" t="s">
        <v>178</v>
      </c>
      <c r="E106" s="661" t="s">
        <v>1571</v>
      </c>
      <c r="F106" s="38" t="s">
        <v>123</v>
      </c>
      <c r="H106" s="630"/>
      <c r="I106" s="618"/>
      <c r="J106" s="623"/>
      <c r="L106" s="20"/>
      <c r="M106" s="20"/>
      <c r="N106" s="20"/>
      <c r="O106" s="20"/>
      <c r="P106" s="20"/>
      <c r="Q106" s="20"/>
      <c r="R106" s="20"/>
      <c r="S106" s="20"/>
      <c r="T106" s="20"/>
      <c r="U106" s="20"/>
      <c r="V106" s="20"/>
      <c r="W106" s="20"/>
      <c r="X106" s="20"/>
      <c r="Y106" s="20"/>
      <c r="Z106" s="20"/>
      <c r="AA106" s="20"/>
      <c r="AB106" s="20"/>
      <c r="AC106" s="20"/>
      <c r="AD106" s="20"/>
      <c r="AE106" s="20"/>
    </row>
    <row r="107" spans="1:31" ht="73.5" customHeight="1" thickBot="1">
      <c r="A107" s="666"/>
      <c r="B107" s="667"/>
      <c r="C107" s="653"/>
      <c r="D107" s="626"/>
      <c r="E107" s="668"/>
      <c r="F107" s="47" t="s">
        <v>126</v>
      </c>
      <c r="H107" s="631"/>
      <c r="I107" s="619"/>
      <c r="J107" s="624"/>
      <c r="L107" s="20"/>
      <c r="M107" s="20"/>
      <c r="N107" s="20"/>
      <c r="O107" s="20"/>
      <c r="P107" s="20"/>
      <c r="Q107" s="20"/>
      <c r="R107" s="20"/>
      <c r="S107" s="20"/>
      <c r="T107" s="20"/>
      <c r="U107" s="20"/>
      <c r="V107" s="20"/>
      <c r="W107" s="20"/>
      <c r="X107" s="20"/>
      <c r="Y107" s="20"/>
      <c r="Z107" s="20"/>
      <c r="AA107" s="20"/>
      <c r="AB107" s="20"/>
      <c r="AC107" s="20"/>
      <c r="AD107" s="20"/>
      <c r="AE107" s="20"/>
    </row>
    <row r="108" spans="1:31" ht="6" customHeight="1" thickBot="1">
      <c r="A108" s="666"/>
      <c r="B108" s="667"/>
      <c r="C108" s="53"/>
      <c r="D108" s="40"/>
      <c r="E108" s="339"/>
      <c r="F108" s="44"/>
      <c r="G108" s="44"/>
      <c r="H108" s="51"/>
      <c r="I108" s="51"/>
      <c r="J108" s="52"/>
      <c r="L108" s="20"/>
      <c r="M108" s="20"/>
      <c r="N108" s="20"/>
      <c r="O108" s="20"/>
      <c r="P108" s="20"/>
      <c r="Q108" s="20"/>
      <c r="R108" s="20"/>
      <c r="S108" s="20"/>
      <c r="T108" s="20"/>
      <c r="U108" s="20"/>
      <c r="V108" s="20"/>
      <c r="W108" s="20"/>
      <c r="X108" s="20"/>
      <c r="Y108" s="20"/>
      <c r="Z108" s="20"/>
      <c r="AA108" s="20"/>
      <c r="AB108" s="20"/>
      <c r="AC108" s="20"/>
      <c r="AD108" s="20"/>
      <c r="AE108" s="20"/>
    </row>
    <row r="109" spans="1:31" ht="52.5" customHeight="1" thickBot="1">
      <c r="A109" s="666"/>
      <c r="B109" s="667"/>
      <c r="C109" s="651">
        <f>C102+1</f>
        <v>16</v>
      </c>
      <c r="D109" s="625" t="s">
        <v>180</v>
      </c>
      <c r="E109" s="612" t="s">
        <v>1572</v>
      </c>
      <c r="F109" s="36" t="s">
        <v>112</v>
      </c>
      <c r="H109" s="614" t="s">
        <v>115</v>
      </c>
      <c r="I109" s="617" t="s">
        <v>128</v>
      </c>
      <c r="J109" s="37" t="s">
        <v>1719</v>
      </c>
      <c r="L109" s="20"/>
      <c r="M109" s="20"/>
      <c r="N109" s="20"/>
      <c r="O109" s="20"/>
      <c r="P109" s="20"/>
      <c r="Q109" s="20"/>
      <c r="R109" s="20"/>
      <c r="S109" s="20"/>
      <c r="T109" s="20"/>
      <c r="U109" s="20"/>
      <c r="V109" s="20"/>
      <c r="W109" s="20"/>
      <c r="X109" s="20"/>
      <c r="Y109" s="20"/>
      <c r="Z109" s="20"/>
      <c r="AA109" s="20"/>
      <c r="AB109" s="20"/>
      <c r="AC109" s="20"/>
      <c r="AD109" s="20"/>
      <c r="AE109" s="20"/>
    </row>
    <row r="110" spans="1:31" ht="70.5" customHeight="1" thickBot="1">
      <c r="A110" s="666"/>
      <c r="B110" s="667"/>
      <c r="C110" s="652"/>
      <c r="D110" s="626"/>
      <c r="E110" s="662"/>
      <c r="F110" s="36" t="s">
        <v>117</v>
      </c>
      <c r="H110" s="615"/>
      <c r="I110" s="618"/>
      <c r="J110" s="623"/>
      <c r="L110" s="20"/>
      <c r="M110" s="20"/>
      <c r="N110" s="20"/>
      <c r="O110" s="20"/>
      <c r="P110" s="20"/>
      <c r="Q110" s="20"/>
      <c r="R110" s="20"/>
      <c r="S110" s="20"/>
      <c r="T110" s="20"/>
      <c r="U110" s="20"/>
      <c r="V110" s="20"/>
      <c r="W110" s="20"/>
      <c r="X110" s="20"/>
      <c r="Y110" s="20"/>
      <c r="Z110" s="20"/>
      <c r="AA110" s="20"/>
      <c r="AB110" s="20"/>
      <c r="AC110" s="20"/>
      <c r="AD110" s="20"/>
      <c r="AE110" s="20"/>
    </row>
    <row r="111" spans="1:31" ht="63.75" customHeight="1" thickBot="1">
      <c r="A111" s="666"/>
      <c r="B111" s="667"/>
      <c r="C111" s="652"/>
      <c r="D111" s="625" t="s">
        <v>181</v>
      </c>
      <c r="E111" s="661" t="s">
        <v>1573</v>
      </c>
      <c r="F111" s="36" t="s">
        <v>118</v>
      </c>
      <c r="H111" s="616"/>
      <c r="I111" s="618"/>
      <c r="J111" s="623"/>
      <c r="L111" s="20"/>
      <c r="M111" s="20"/>
      <c r="N111" s="20"/>
      <c r="O111" s="20"/>
      <c r="P111" s="20"/>
      <c r="Q111" s="20"/>
      <c r="R111" s="20"/>
      <c r="S111" s="20"/>
      <c r="T111" s="20"/>
      <c r="U111" s="20"/>
      <c r="V111" s="20"/>
      <c r="W111" s="20"/>
      <c r="X111" s="20"/>
      <c r="Y111" s="20"/>
      <c r="Z111" s="20"/>
      <c r="AA111" s="20"/>
      <c r="AB111" s="20"/>
      <c r="AC111" s="20"/>
      <c r="AD111" s="20"/>
      <c r="AE111" s="20"/>
    </row>
    <row r="112" spans="1:31" ht="72" customHeight="1" thickBot="1">
      <c r="A112" s="666"/>
      <c r="B112" s="667"/>
      <c r="C112" s="652"/>
      <c r="D112" s="626"/>
      <c r="E112" s="662"/>
      <c r="F112" s="38" t="s">
        <v>121</v>
      </c>
      <c r="H112" s="629" t="s">
        <v>122</v>
      </c>
      <c r="I112" s="618"/>
      <c r="J112" s="623"/>
      <c r="L112" s="20"/>
      <c r="M112" s="20"/>
      <c r="N112" s="20"/>
      <c r="O112" s="20"/>
      <c r="P112" s="20"/>
      <c r="Q112" s="20"/>
      <c r="R112" s="20"/>
      <c r="S112" s="20"/>
      <c r="T112" s="20"/>
      <c r="U112" s="20"/>
      <c r="V112" s="20"/>
      <c r="W112" s="20"/>
      <c r="X112" s="20"/>
      <c r="Y112" s="20"/>
      <c r="Z112" s="20"/>
      <c r="AA112" s="20"/>
      <c r="AB112" s="20"/>
      <c r="AC112" s="20"/>
      <c r="AD112" s="20"/>
      <c r="AE112" s="20"/>
    </row>
    <row r="113" spans="1:31" ht="74.25" customHeight="1" thickBot="1">
      <c r="A113" s="666"/>
      <c r="B113" s="667"/>
      <c r="C113" s="652"/>
      <c r="D113" s="625" t="s">
        <v>182</v>
      </c>
      <c r="E113" s="661" t="s">
        <v>1574</v>
      </c>
      <c r="F113" s="38" t="s">
        <v>123</v>
      </c>
      <c r="H113" s="630"/>
      <c r="I113" s="618"/>
      <c r="J113" s="623"/>
      <c r="L113" s="20"/>
      <c r="M113" s="20"/>
      <c r="N113" s="20"/>
      <c r="O113" s="20"/>
      <c r="P113" s="20"/>
      <c r="Q113" s="20"/>
      <c r="R113" s="20"/>
      <c r="S113" s="20"/>
      <c r="T113" s="20"/>
      <c r="U113" s="20"/>
      <c r="V113" s="20"/>
      <c r="W113" s="20"/>
      <c r="X113" s="20"/>
      <c r="Y113" s="20"/>
      <c r="Z113" s="20"/>
      <c r="AA113" s="20"/>
      <c r="AB113" s="20"/>
      <c r="AC113" s="20"/>
      <c r="AD113" s="20"/>
      <c r="AE113" s="20"/>
    </row>
    <row r="114" spans="1:31" ht="97.5" customHeight="1" thickBot="1">
      <c r="A114" s="666"/>
      <c r="B114" s="667"/>
      <c r="C114" s="653"/>
      <c r="D114" s="626"/>
      <c r="E114" s="663"/>
      <c r="F114" s="47" t="s">
        <v>126</v>
      </c>
      <c r="H114" s="631"/>
      <c r="I114" s="619"/>
      <c r="J114" s="624"/>
      <c r="L114" s="20"/>
      <c r="M114" s="20"/>
      <c r="N114" s="20"/>
      <c r="O114" s="20"/>
      <c r="P114" s="20"/>
      <c r="Q114" s="20"/>
      <c r="R114" s="20"/>
      <c r="S114" s="20"/>
      <c r="T114" s="20"/>
      <c r="U114" s="20"/>
      <c r="V114" s="20"/>
      <c r="W114" s="20"/>
      <c r="X114" s="20"/>
      <c r="Y114" s="20"/>
      <c r="Z114" s="20"/>
      <c r="AA114" s="20"/>
      <c r="AB114" s="20"/>
      <c r="AC114" s="20"/>
      <c r="AD114" s="20"/>
      <c r="AE114" s="20"/>
    </row>
    <row r="115" spans="1:31" ht="6" customHeight="1" thickBot="1">
      <c r="A115" s="666"/>
      <c r="B115" s="667"/>
      <c r="C115" s="53"/>
      <c r="D115" s="40"/>
      <c r="E115" s="339"/>
      <c r="F115" s="44"/>
      <c r="G115" s="44"/>
      <c r="H115" s="51"/>
      <c r="I115" s="51"/>
      <c r="J115" s="52"/>
      <c r="L115" s="20"/>
      <c r="M115" s="20"/>
      <c r="N115" s="20"/>
      <c r="O115" s="20"/>
      <c r="P115" s="20"/>
      <c r="Q115" s="20"/>
      <c r="R115" s="20"/>
      <c r="S115" s="20"/>
      <c r="T115" s="20"/>
      <c r="U115" s="20"/>
      <c r="V115" s="20"/>
      <c r="W115" s="20"/>
      <c r="X115" s="20"/>
      <c r="Y115" s="20"/>
      <c r="Z115" s="20"/>
      <c r="AA115" s="20"/>
      <c r="AB115" s="20"/>
      <c r="AC115" s="20"/>
      <c r="AD115" s="20"/>
      <c r="AE115" s="20"/>
    </row>
    <row r="116" spans="1:31" ht="49.5" customHeight="1" thickBot="1">
      <c r="A116" s="666"/>
      <c r="B116" s="667"/>
      <c r="C116" s="651">
        <f>C109+1</f>
        <v>17</v>
      </c>
      <c r="D116" s="625" t="s">
        <v>183</v>
      </c>
      <c r="E116" s="612" t="s">
        <v>1575</v>
      </c>
      <c r="F116" s="36" t="s">
        <v>112</v>
      </c>
      <c r="H116" s="614" t="s">
        <v>115</v>
      </c>
      <c r="I116" s="617" t="s">
        <v>128</v>
      </c>
      <c r="J116" s="37" t="s">
        <v>1720</v>
      </c>
      <c r="L116" s="20"/>
      <c r="M116" s="20"/>
      <c r="N116" s="20"/>
      <c r="O116" s="20"/>
      <c r="P116" s="20"/>
      <c r="Q116" s="20"/>
      <c r="R116" s="20"/>
      <c r="S116" s="20"/>
      <c r="T116" s="20"/>
      <c r="U116" s="20"/>
      <c r="V116" s="20"/>
      <c r="W116" s="20"/>
      <c r="X116" s="20"/>
      <c r="Y116" s="20"/>
      <c r="Z116" s="20"/>
      <c r="AA116" s="20"/>
      <c r="AB116" s="20"/>
      <c r="AC116" s="20"/>
      <c r="AD116" s="20"/>
      <c r="AE116" s="20"/>
    </row>
    <row r="117" spans="1:31" ht="48" customHeight="1" thickBot="1">
      <c r="A117" s="666"/>
      <c r="B117" s="667"/>
      <c r="C117" s="652"/>
      <c r="D117" s="626"/>
      <c r="E117" s="662"/>
      <c r="F117" s="36" t="s">
        <v>117</v>
      </c>
      <c r="H117" s="615"/>
      <c r="I117" s="618"/>
      <c r="J117" s="623"/>
      <c r="L117" s="20"/>
      <c r="M117" s="20"/>
      <c r="N117" s="20"/>
      <c r="O117" s="20"/>
      <c r="P117" s="20"/>
      <c r="Q117" s="20"/>
      <c r="R117" s="20"/>
      <c r="S117" s="20"/>
      <c r="T117" s="20"/>
      <c r="U117" s="20"/>
      <c r="V117" s="20"/>
      <c r="W117" s="20"/>
      <c r="X117" s="20"/>
      <c r="Y117" s="20"/>
      <c r="Z117" s="20"/>
      <c r="AA117" s="20"/>
      <c r="AB117" s="20"/>
      <c r="AC117" s="20"/>
      <c r="AD117" s="20"/>
      <c r="AE117" s="20"/>
    </row>
    <row r="118" spans="1:31" ht="49.5" customHeight="1" thickBot="1">
      <c r="A118" s="666"/>
      <c r="B118" s="667"/>
      <c r="C118" s="652"/>
      <c r="D118" s="625" t="s">
        <v>184</v>
      </c>
      <c r="E118" s="661" t="s">
        <v>1576</v>
      </c>
      <c r="F118" s="36" t="s">
        <v>118</v>
      </c>
      <c r="H118" s="616"/>
      <c r="I118" s="618"/>
      <c r="J118" s="623"/>
      <c r="L118" s="20"/>
      <c r="M118" s="20"/>
      <c r="N118" s="20"/>
      <c r="O118" s="20"/>
      <c r="P118" s="20"/>
      <c r="Q118" s="20"/>
      <c r="R118" s="20"/>
      <c r="S118" s="20"/>
      <c r="T118" s="20"/>
      <c r="U118" s="20"/>
      <c r="V118" s="20"/>
      <c r="W118" s="20"/>
      <c r="X118" s="20"/>
      <c r="Y118" s="20"/>
      <c r="Z118" s="20"/>
      <c r="AA118" s="20"/>
      <c r="AB118" s="20"/>
      <c r="AC118" s="20"/>
      <c r="AD118" s="20"/>
      <c r="AE118" s="20"/>
    </row>
    <row r="119" spans="1:31" ht="56.25" customHeight="1" thickBot="1">
      <c r="A119" s="666"/>
      <c r="B119" s="667"/>
      <c r="C119" s="652"/>
      <c r="D119" s="626"/>
      <c r="E119" s="662"/>
      <c r="F119" s="38" t="s">
        <v>121</v>
      </c>
      <c r="H119" s="629" t="s">
        <v>122</v>
      </c>
      <c r="I119" s="618"/>
      <c r="J119" s="623"/>
      <c r="L119" s="20"/>
      <c r="M119" s="20"/>
      <c r="N119" s="20"/>
      <c r="O119" s="20"/>
      <c r="P119" s="20"/>
      <c r="Q119" s="20"/>
      <c r="R119" s="20"/>
      <c r="S119" s="20"/>
      <c r="T119" s="20"/>
      <c r="U119" s="20"/>
      <c r="V119" s="20"/>
      <c r="W119" s="20"/>
      <c r="X119" s="20"/>
      <c r="Y119" s="20"/>
      <c r="Z119" s="20"/>
      <c r="AA119" s="20"/>
      <c r="AB119" s="20"/>
      <c r="AC119" s="20"/>
      <c r="AD119" s="20"/>
      <c r="AE119" s="20"/>
    </row>
    <row r="120" spans="1:31" ht="63" customHeight="1" thickBot="1">
      <c r="A120" s="666"/>
      <c r="B120" s="667"/>
      <c r="C120" s="652"/>
      <c r="D120" s="625" t="s">
        <v>185</v>
      </c>
      <c r="E120" s="661" t="s">
        <v>1577</v>
      </c>
      <c r="F120" s="38" t="s">
        <v>123</v>
      </c>
      <c r="H120" s="630"/>
      <c r="I120" s="618"/>
      <c r="J120" s="623"/>
      <c r="L120" s="20"/>
      <c r="M120" s="20"/>
      <c r="N120" s="20"/>
      <c r="O120" s="20"/>
      <c r="P120" s="20"/>
      <c r="Q120" s="20"/>
      <c r="R120" s="20"/>
      <c r="S120" s="20"/>
      <c r="T120" s="20"/>
      <c r="U120" s="20"/>
      <c r="V120" s="20"/>
      <c r="W120" s="20"/>
      <c r="X120" s="20"/>
      <c r="Y120" s="20"/>
      <c r="Z120" s="20"/>
      <c r="AA120" s="20"/>
      <c r="AB120" s="20"/>
      <c r="AC120" s="20"/>
      <c r="AD120" s="20"/>
      <c r="AE120" s="20"/>
    </row>
    <row r="121" spans="1:31" ht="71.25" customHeight="1" thickBot="1">
      <c r="A121" s="666"/>
      <c r="B121" s="667"/>
      <c r="C121" s="653"/>
      <c r="D121" s="626"/>
      <c r="E121" s="668"/>
      <c r="F121" s="47" t="s">
        <v>126</v>
      </c>
      <c r="H121" s="631"/>
      <c r="I121" s="619"/>
      <c r="J121" s="624"/>
      <c r="L121" s="20"/>
      <c r="M121" s="20"/>
      <c r="N121" s="20"/>
      <c r="O121" s="20"/>
      <c r="P121" s="20"/>
      <c r="Q121" s="20"/>
      <c r="R121" s="20"/>
      <c r="S121" s="20"/>
      <c r="T121" s="20"/>
      <c r="U121" s="20"/>
      <c r="V121" s="20"/>
      <c r="W121" s="20"/>
      <c r="X121" s="20"/>
      <c r="Y121" s="20"/>
      <c r="Z121" s="20"/>
      <c r="AA121" s="20"/>
      <c r="AB121" s="20"/>
      <c r="AC121" s="20"/>
      <c r="AD121" s="20"/>
      <c r="AE121" s="20"/>
    </row>
    <row r="122" spans="1:31" ht="8" customHeight="1" thickBot="1">
      <c r="A122" s="49"/>
      <c r="B122" s="49"/>
      <c r="C122" s="50"/>
      <c r="D122" s="40"/>
      <c r="E122" s="339"/>
      <c r="F122" s="44"/>
      <c r="G122" s="44"/>
      <c r="H122" s="51"/>
      <c r="I122" s="51"/>
      <c r="J122" s="52"/>
      <c r="L122" s="20"/>
      <c r="M122" s="20"/>
      <c r="N122" s="20"/>
      <c r="O122" s="20"/>
      <c r="P122" s="20"/>
      <c r="Q122" s="20"/>
      <c r="R122" s="20"/>
      <c r="S122" s="20"/>
      <c r="T122" s="20"/>
      <c r="U122" s="20"/>
      <c r="V122" s="20"/>
      <c r="W122" s="20"/>
      <c r="X122" s="20"/>
      <c r="Y122" s="20"/>
      <c r="Z122" s="20"/>
      <c r="AA122" s="20"/>
      <c r="AB122" s="20"/>
      <c r="AC122" s="20"/>
      <c r="AD122" s="20"/>
      <c r="AE122" s="20"/>
    </row>
    <row r="123" spans="1:31" ht="42" customHeight="1" thickBot="1">
      <c r="A123" s="669" t="s">
        <v>186</v>
      </c>
      <c r="B123" s="672" t="s">
        <v>187</v>
      </c>
      <c r="C123" s="608">
        <v>18</v>
      </c>
      <c r="D123" s="625" t="s">
        <v>188</v>
      </c>
      <c r="E123" s="612" t="s">
        <v>1578</v>
      </c>
      <c r="F123" s="36" t="s">
        <v>112</v>
      </c>
      <c r="H123" s="614" t="s">
        <v>115</v>
      </c>
      <c r="I123" s="617" t="s">
        <v>128</v>
      </c>
      <c r="J123" s="37" t="s">
        <v>1721</v>
      </c>
      <c r="L123" s="20"/>
      <c r="M123" s="20"/>
      <c r="N123" s="20"/>
      <c r="O123" s="20"/>
      <c r="P123" s="20"/>
      <c r="Q123" s="20"/>
      <c r="R123" s="20"/>
      <c r="S123" s="20"/>
      <c r="T123" s="20"/>
      <c r="U123" s="20"/>
      <c r="V123" s="20"/>
      <c r="W123" s="20"/>
      <c r="X123" s="20"/>
      <c r="Y123" s="20"/>
      <c r="Z123" s="20"/>
      <c r="AA123" s="20"/>
      <c r="AB123" s="20"/>
      <c r="AC123" s="20"/>
      <c r="AD123" s="20"/>
      <c r="AE123" s="20"/>
    </row>
    <row r="124" spans="1:31" ht="48" customHeight="1" thickBot="1">
      <c r="A124" s="670"/>
      <c r="B124" s="673"/>
      <c r="C124" s="609"/>
      <c r="D124" s="625"/>
      <c r="E124" s="674"/>
      <c r="F124" s="36" t="s">
        <v>117</v>
      </c>
      <c r="H124" s="615"/>
      <c r="I124" s="618"/>
      <c r="J124" s="623"/>
      <c r="L124" s="20"/>
      <c r="M124" s="20"/>
      <c r="N124" s="20"/>
      <c r="O124" s="20"/>
      <c r="P124" s="20"/>
      <c r="Q124" s="20"/>
      <c r="R124" s="20"/>
      <c r="S124" s="20"/>
      <c r="T124" s="20"/>
      <c r="U124" s="20"/>
      <c r="V124" s="20"/>
      <c r="W124" s="20"/>
      <c r="X124" s="20"/>
      <c r="Y124" s="20"/>
      <c r="Z124" s="20"/>
      <c r="AA124" s="20"/>
      <c r="AB124" s="20"/>
      <c r="AC124" s="20"/>
      <c r="AD124" s="20"/>
      <c r="AE124" s="20"/>
    </row>
    <row r="125" spans="1:31" ht="42" customHeight="1" thickBot="1">
      <c r="A125" s="670"/>
      <c r="B125" s="673"/>
      <c r="C125" s="609"/>
      <c r="D125" s="625" t="s">
        <v>189</v>
      </c>
      <c r="E125" s="612" t="s">
        <v>1579</v>
      </c>
      <c r="F125" s="36" t="s">
        <v>118</v>
      </c>
      <c r="H125" s="616"/>
      <c r="I125" s="618"/>
      <c r="J125" s="623"/>
      <c r="L125" s="20"/>
      <c r="M125" s="20"/>
      <c r="N125" s="20"/>
      <c r="O125" s="20"/>
      <c r="P125" s="20"/>
      <c r="Q125" s="20"/>
      <c r="R125" s="20"/>
      <c r="S125" s="20"/>
      <c r="T125" s="20"/>
      <c r="U125" s="20"/>
      <c r="V125" s="20"/>
      <c r="W125" s="20"/>
      <c r="X125" s="20"/>
      <c r="Y125" s="20"/>
      <c r="Z125" s="20"/>
      <c r="AA125" s="20"/>
      <c r="AB125" s="20"/>
      <c r="AC125" s="20"/>
      <c r="AD125" s="20"/>
      <c r="AE125" s="20"/>
    </row>
    <row r="126" spans="1:31" ht="42" customHeight="1" thickBot="1">
      <c r="A126" s="670"/>
      <c r="B126" s="673"/>
      <c r="C126" s="609"/>
      <c r="D126" s="625"/>
      <c r="E126" s="674"/>
      <c r="F126" s="38" t="s">
        <v>121</v>
      </c>
      <c r="H126" s="629" t="s">
        <v>122</v>
      </c>
      <c r="I126" s="618"/>
      <c r="J126" s="623"/>
      <c r="L126" s="20"/>
      <c r="M126" s="20"/>
      <c r="N126" s="20"/>
      <c r="O126" s="20"/>
      <c r="P126" s="20"/>
      <c r="Q126" s="20"/>
      <c r="R126" s="20"/>
      <c r="S126" s="20"/>
      <c r="T126" s="20"/>
      <c r="U126" s="20"/>
      <c r="V126" s="20"/>
      <c r="W126" s="20"/>
      <c r="X126" s="20"/>
      <c r="Y126" s="20"/>
      <c r="Z126" s="20"/>
      <c r="AA126" s="20"/>
      <c r="AB126" s="20"/>
      <c r="AC126" s="20"/>
      <c r="AD126" s="20"/>
      <c r="AE126" s="20"/>
    </row>
    <row r="127" spans="1:31" ht="42" customHeight="1" thickBot="1">
      <c r="A127" s="670"/>
      <c r="B127" s="673"/>
      <c r="C127" s="609"/>
      <c r="D127" s="625" t="s">
        <v>190</v>
      </c>
      <c r="E127" s="612" t="s">
        <v>1580</v>
      </c>
      <c r="F127" s="38" t="s">
        <v>123</v>
      </c>
      <c r="H127" s="630"/>
      <c r="I127" s="618"/>
      <c r="J127" s="623"/>
      <c r="L127" s="20"/>
      <c r="M127" s="20"/>
      <c r="N127" s="20"/>
      <c r="O127" s="20"/>
      <c r="P127" s="20"/>
      <c r="Q127" s="20"/>
      <c r="R127" s="20"/>
      <c r="S127" s="20"/>
      <c r="T127" s="20"/>
      <c r="U127" s="20"/>
      <c r="V127" s="20"/>
      <c r="W127" s="20"/>
      <c r="X127" s="20"/>
      <c r="Y127" s="20"/>
      <c r="Z127" s="20"/>
      <c r="AA127" s="20"/>
      <c r="AB127" s="20"/>
      <c r="AC127" s="20"/>
      <c r="AD127" s="20"/>
      <c r="AE127" s="20"/>
    </row>
    <row r="128" spans="1:31" ht="42" customHeight="1" thickBot="1">
      <c r="A128" s="670"/>
      <c r="B128" s="673"/>
      <c r="C128" s="620"/>
      <c r="D128" s="625"/>
      <c r="E128" s="674"/>
      <c r="F128" s="47" t="s">
        <v>126</v>
      </c>
      <c r="H128" s="631"/>
      <c r="I128" s="619"/>
      <c r="J128" s="624"/>
      <c r="L128" s="20"/>
      <c r="M128" s="20"/>
      <c r="N128" s="20"/>
      <c r="O128" s="20"/>
      <c r="P128" s="20"/>
      <c r="Q128" s="20"/>
      <c r="R128" s="20"/>
      <c r="S128" s="20"/>
      <c r="T128" s="20"/>
      <c r="U128" s="20"/>
      <c r="V128" s="20"/>
      <c r="W128" s="20"/>
      <c r="X128" s="20"/>
      <c r="Y128" s="20"/>
      <c r="Z128" s="20"/>
      <c r="AA128" s="20"/>
      <c r="AB128" s="20"/>
      <c r="AC128" s="20"/>
      <c r="AD128" s="20"/>
      <c r="AE128" s="20"/>
    </row>
    <row r="129" spans="1:31" ht="8" customHeight="1" thickBot="1">
      <c r="A129" s="670"/>
      <c r="B129" s="673"/>
      <c r="C129" s="50"/>
      <c r="D129" s="40"/>
      <c r="E129" s="339"/>
      <c r="F129" s="44"/>
      <c r="G129" s="44"/>
      <c r="H129" s="51"/>
      <c r="I129" s="51"/>
      <c r="J129" s="52"/>
      <c r="L129" s="20"/>
      <c r="M129" s="20"/>
      <c r="N129" s="20"/>
      <c r="O129" s="20"/>
      <c r="P129" s="20"/>
      <c r="Q129" s="20"/>
      <c r="R129" s="20"/>
      <c r="S129" s="20"/>
      <c r="T129" s="20"/>
      <c r="U129" s="20"/>
      <c r="V129" s="20"/>
      <c r="W129" s="20"/>
      <c r="X129" s="20"/>
      <c r="Y129" s="20"/>
      <c r="Z129" s="20"/>
      <c r="AA129" s="20"/>
      <c r="AB129" s="20"/>
      <c r="AC129" s="20"/>
      <c r="AD129" s="20"/>
      <c r="AE129" s="20"/>
    </row>
    <row r="130" spans="1:31" ht="42" customHeight="1" thickBot="1">
      <c r="A130" s="670"/>
      <c r="B130" s="673"/>
      <c r="C130" s="608">
        <f>C123+1</f>
        <v>19</v>
      </c>
      <c r="D130" s="625" t="s">
        <v>191</v>
      </c>
      <c r="E130" s="612" t="s">
        <v>1581</v>
      </c>
      <c r="F130" s="36" t="s">
        <v>112</v>
      </c>
      <c r="H130" s="614" t="s">
        <v>115</v>
      </c>
      <c r="I130" s="617" t="s">
        <v>128</v>
      </c>
      <c r="J130" s="37" t="s">
        <v>1721</v>
      </c>
      <c r="L130" s="20"/>
      <c r="M130" s="20"/>
      <c r="N130" s="20"/>
      <c r="O130" s="20"/>
      <c r="P130" s="20"/>
      <c r="Q130" s="20"/>
      <c r="R130" s="20"/>
      <c r="S130" s="20"/>
      <c r="T130" s="20"/>
      <c r="U130" s="20"/>
      <c r="V130" s="20"/>
      <c r="W130" s="20"/>
      <c r="X130" s="20"/>
      <c r="Y130" s="20"/>
      <c r="Z130" s="20"/>
      <c r="AA130" s="20"/>
      <c r="AB130" s="20"/>
      <c r="AC130" s="20"/>
      <c r="AD130" s="20"/>
      <c r="AE130" s="20"/>
    </row>
    <row r="131" spans="1:31" ht="42" customHeight="1" thickBot="1">
      <c r="A131" s="670"/>
      <c r="B131" s="673"/>
      <c r="C131" s="609"/>
      <c r="D131" s="625"/>
      <c r="E131" s="613"/>
      <c r="F131" s="36" t="s">
        <v>117</v>
      </c>
      <c r="H131" s="615"/>
      <c r="I131" s="618"/>
      <c r="J131" s="623"/>
      <c r="L131" s="20"/>
      <c r="M131" s="20"/>
      <c r="N131" s="20"/>
      <c r="O131" s="20"/>
      <c r="P131" s="20"/>
      <c r="Q131" s="20"/>
      <c r="R131" s="20"/>
      <c r="S131" s="20"/>
      <c r="T131" s="20"/>
      <c r="U131" s="20"/>
      <c r="V131" s="20"/>
      <c r="W131" s="20"/>
      <c r="X131" s="20"/>
      <c r="Y131" s="20"/>
      <c r="Z131" s="20"/>
      <c r="AA131" s="20"/>
      <c r="AB131" s="20"/>
      <c r="AC131" s="20"/>
      <c r="AD131" s="20"/>
      <c r="AE131" s="20"/>
    </row>
    <row r="132" spans="1:31" ht="42" customHeight="1" thickBot="1">
      <c r="A132" s="670"/>
      <c r="B132" s="673"/>
      <c r="C132" s="609"/>
      <c r="D132" s="625" t="s">
        <v>192</v>
      </c>
      <c r="E132" s="632" t="s">
        <v>1582</v>
      </c>
      <c r="F132" s="36" t="s">
        <v>118</v>
      </c>
      <c r="H132" s="616"/>
      <c r="I132" s="618"/>
      <c r="J132" s="623"/>
      <c r="L132" s="20"/>
      <c r="M132" s="20"/>
      <c r="N132" s="20"/>
      <c r="O132" s="20"/>
      <c r="P132" s="20"/>
      <c r="Q132" s="20"/>
      <c r="R132" s="20"/>
      <c r="S132" s="20"/>
      <c r="T132" s="20"/>
      <c r="U132" s="20"/>
      <c r="V132" s="20"/>
      <c r="W132" s="20"/>
      <c r="X132" s="20"/>
      <c r="Y132" s="20"/>
      <c r="Z132" s="20"/>
      <c r="AA132" s="20"/>
      <c r="AB132" s="20"/>
      <c r="AC132" s="20"/>
      <c r="AD132" s="20"/>
      <c r="AE132" s="20"/>
    </row>
    <row r="133" spans="1:31" ht="42" customHeight="1" thickBot="1">
      <c r="A133" s="670"/>
      <c r="B133" s="673"/>
      <c r="C133" s="609"/>
      <c r="D133" s="625"/>
      <c r="E133" s="633"/>
      <c r="F133" s="38" t="s">
        <v>121</v>
      </c>
      <c r="H133" s="629" t="s">
        <v>122</v>
      </c>
      <c r="I133" s="618"/>
      <c r="J133" s="623"/>
      <c r="L133" s="20"/>
      <c r="M133" s="20"/>
      <c r="N133" s="20"/>
      <c r="O133" s="20"/>
      <c r="P133" s="20"/>
      <c r="Q133" s="20"/>
      <c r="R133" s="20"/>
      <c r="S133" s="20"/>
      <c r="T133" s="20"/>
      <c r="U133" s="20"/>
      <c r="V133" s="20"/>
      <c r="W133" s="20"/>
      <c r="X133" s="20"/>
      <c r="Y133" s="20"/>
      <c r="Z133" s="20"/>
      <c r="AA133" s="20"/>
      <c r="AB133" s="20"/>
      <c r="AC133" s="20"/>
      <c r="AD133" s="20"/>
      <c r="AE133" s="20"/>
    </row>
    <row r="134" spans="1:31" ht="42" customHeight="1" thickBot="1">
      <c r="A134" s="670"/>
      <c r="B134" s="673"/>
      <c r="C134" s="609"/>
      <c r="D134" s="625" t="s">
        <v>193</v>
      </c>
      <c r="E134" s="632" t="s">
        <v>1583</v>
      </c>
      <c r="F134" s="38" t="s">
        <v>123</v>
      </c>
      <c r="H134" s="630"/>
      <c r="I134" s="618"/>
      <c r="J134" s="623"/>
      <c r="L134" s="20"/>
      <c r="M134" s="20"/>
      <c r="N134" s="20"/>
      <c r="O134" s="20"/>
      <c r="P134" s="20"/>
      <c r="Q134" s="20"/>
      <c r="R134" s="20"/>
      <c r="S134" s="20"/>
      <c r="T134" s="20"/>
      <c r="U134" s="20"/>
      <c r="V134" s="20"/>
      <c r="W134" s="20"/>
      <c r="X134" s="20"/>
      <c r="Y134" s="20"/>
      <c r="Z134" s="20"/>
      <c r="AA134" s="20"/>
      <c r="AB134" s="20"/>
      <c r="AC134" s="20"/>
      <c r="AD134" s="20"/>
      <c r="AE134" s="20"/>
    </row>
    <row r="135" spans="1:31" ht="42" customHeight="1" thickBot="1">
      <c r="A135" s="670"/>
      <c r="B135" s="673"/>
      <c r="C135" s="620"/>
      <c r="D135" s="625"/>
      <c r="E135" s="643"/>
      <c r="F135" s="47" t="s">
        <v>126</v>
      </c>
      <c r="H135" s="631"/>
      <c r="I135" s="619"/>
      <c r="J135" s="624"/>
      <c r="L135" s="20"/>
      <c r="M135" s="20"/>
      <c r="N135" s="20"/>
      <c r="O135" s="20"/>
      <c r="P135" s="20"/>
      <c r="Q135" s="20"/>
      <c r="R135" s="20"/>
      <c r="S135" s="20"/>
      <c r="T135" s="20"/>
      <c r="U135" s="20"/>
      <c r="V135" s="20"/>
      <c r="W135" s="20"/>
      <c r="X135" s="20"/>
      <c r="Y135" s="20"/>
      <c r="Z135" s="20"/>
      <c r="AA135" s="20"/>
      <c r="AB135" s="20"/>
      <c r="AC135" s="20"/>
      <c r="AD135" s="20"/>
      <c r="AE135" s="20"/>
    </row>
    <row r="136" spans="1:31" ht="8" customHeight="1" thickBot="1">
      <c r="A136" s="670"/>
      <c r="B136" s="673"/>
      <c r="C136" s="50"/>
      <c r="D136" s="40"/>
      <c r="E136" s="339"/>
      <c r="F136" s="44"/>
      <c r="G136" s="44"/>
      <c r="H136" s="51"/>
      <c r="I136" s="51"/>
      <c r="J136" s="52"/>
      <c r="L136" s="20"/>
      <c r="M136" s="20"/>
      <c r="N136" s="20"/>
      <c r="O136" s="20"/>
      <c r="P136" s="20"/>
      <c r="Q136" s="20"/>
      <c r="R136" s="20"/>
      <c r="S136" s="20"/>
      <c r="T136" s="20"/>
      <c r="U136" s="20"/>
      <c r="V136" s="20"/>
      <c r="W136" s="20"/>
      <c r="X136" s="20"/>
      <c r="Y136" s="20"/>
      <c r="Z136" s="20"/>
      <c r="AA136" s="20"/>
      <c r="AB136" s="20"/>
      <c r="AC136" s="20"/>
      <c r="AD136" s="20"/>
      <c r="AE136" s="20"/>
    </row>
    <row r="137" spans="1:31" ht="42" customHeight="1" thickBot="1">
      <c r="A137" s="670"/>
      <c r="B137" s="673"/>
      <c r="C137" s="608">
        <f>C130+1</f>
        <v>20</v>
      </c>
      <c r="D137" s="625" t="s">
        <v>194</v>
      </c>
      <c r="E137" s="612" t="s">
        <v>1584</v>
      </c>
      <c r="F137" s="36" t="s">
        <v>112</v>
      </c>
      <c r="H137" s="614" t="s">
        <v>115</v>
      </c>
      <c r="I137" s="617" t="s">
        <v>128</v>
      </c>
      <c r="J137" s="37" t="s">
        <v>1721</v>
      </c>
      <c r="L137" s="20"/>
      <c r="M137" s="20"/>
      <c r="N137" s="20"/>
      <c r="O137" s="20"/>
      <c r="P137" s="20"/>
      <c r="Q137" s="20"/>
      <c r="R137" s="20"/>
      <c r="S137" s="20"/>
      <c r="T137" s="20"/>
      <c r="U137" s="20"/>
      <c r="V137" s="20"/>
      <c r="W137" s="20"/>
      <c r="X137" s="20"/>
      <c r="Y137" s="20"/>
      <c r="Z137" s="20"/>
      <c r="AA137" s="20"/>
      <c r="AB137" s="20"/>
      <c r="AC137" s="20"/>
      <c r="AD137" s="20"/>
      <c r="AE137" s="20"/>
    </row>
    <row r="138" spans="1:31" ht="91.5" customHeight="1" thickBot="1">
      <c r="A138" s="670"/>
      <c r="B138" s="673"/>
      <c r="C138" s="609"/>
      <c r="D138" s="625"/>
      <c r="E138" s="613"/>
      <c r="F138" s="36" t="s">
        <v>117</v>
      </c>
      <c r="H138" s="615"/>
      <c r="I138" s="618"/>
      <c r="J138" s="623"/>
      <c r="L138" s="20"/>
      <c r="M138" s="20"/>
      <c r="N138" s="20"/>
      <c r="O138" s="20"/>
      <c r="P138" s="20"/>
      <c r="Q138" s="20"/>
      <c r="R138" s="20"/>
      <c r="S138" s="20"/>
      <c r="T138" s="20"/>
      <c r="U138" s="20"/>
      <c r="V138" s="20"/>
      <c r="W138" s="20"/>
      <c r="X138" s="20"/>
      <c r="Y138" s="20"/>
      <c r="Z138" s="20"/>
      <c r="AA138" s="20"/>
      <c r="AB138" s="20"/>
      <c r="AC138" s="20"/>
      <c r="AD138" s="20"/>
      <c r="AE138" s="20"/>
    </row>
    <row r="139" spans="1:31" ht="42" customHeight="1" thickBot="1">
      <c r="A139" s="670"/>
      <c r="B139" s="673"/>
      <c r="C139" s="609"/>
      <c r="D139" s="625" t="s">
        <v>195</v>
      </c>
      <c r="E139" s="632" t="s">
        <v>1585</v>
      </c>
      <c r="F139" s="36" t="s">
        <v>118</v>
      </c>
      <c r="H139" s="616"/>
      <c r="I139" s="618"/>
      <c r="J139" s="623"/>
      <c r="L139" s="20"/>
      <c r="M139" s="20"/>
      <c r="N139" s="20"/>
      <c r="O139" s="20"/>
      <c r="P139" s="20"/>
      <c r="Q139" s="20"/>
      <c r="R139" s="20"/>
      <c r="S139" s="20"/>
      <c r="T139" s="20"/>
      <c r="U139" s="20"/>
      <c r="V139" s="20"/>
      <c r="W139" s="20"/>
      <c r="X139" s="20"/>
      <c r="Y139" s="20"/>
      <c r="Z139" s="20"/>
      <c r="AA139" s="20"/>
      <c r="AB139" s="20"/>
      <c r="AC139" s="20"/>
      <c r="AD139" s="20"/>
      <c r="AE139" s="20"/>
    </row>
    <row r="140" spans="1:31" ht="42" customHeight="1" thickBot="1">
      <c r="A140" s="670"/>
      <c r="B140" s="673"/>
      <c r="C140" s="609"/>
      <c r="D140" s="625"/>
      <c r="E140" s="633"/>
      <c r="F140" s="38" t="s">
        <v>121</v>
      </c>
      <c r="H140" s="629" t="s">
        <v>122</v>
      </c>
      <c r="I140" s="618"/>
      <c r="J140" s="623"/>
      <c r="L140" s="20"/>
      <c r="M140" s="20"/>
      <c r="N140" s="20"/>
      <c r="O140" s="20"/>
      <c r="P140" s="20"/>
      <c r="Q140" s="20"/>
      <c r="R140" s="20"/>
      <c r="S140" s="20"/>
      <c r="T140" s="20"/>
      <c r="U140" s="20"/>
      <c r="V140" s="20"/>
      <c r="W140" s="20"/>
      <c r="X140" s="20"/>
      <c r="Y140" s="20"/>
      <c r="Z140" s="20"/>
      <c r="AA140" s="20"/>
      <c r="AB140" s="20"/>
      <c r="AC140" s="20"/>
      <c r="AD140" s="20"/>
      <c r="AE140" s="20"/>
    </row>
    <row r="141" spans="1:31" ht="42" customHeight="1" thickBot="1">
      <c r="A141" s="670"/>
      <c r="B141" s="673"/>
      <c r="C141" s="609"/>
      <c r="D141" s="625" t="s">
        <v>200</v>
      </c>
      <c r="E141" s="632" t="s">
        <v>1586</v>
      </c>
      <c r="F141" s="38" t="s">
        <v>123</v>
      </c>
      <c r="H141" s="630"/>
      <c r="I141" s="618"/>
      <c r="J141" s="623"/>
      <c r="L141" s="20"/>
      <c r="M141" s="20"/>
      <c r="N141" s="20"/>
      <c r="O141" s="20"/>
      <c r="P141" s="20"/>
      <c r="Q141" s="20"/>
      <c r="R141" s="20"/>
      <c r="S141" s="20"/>
      <c r="T141" s="20"/>
      <c r="U141" s="20"/>
      <c r="V141" s="20"/>
      <c r="W141" s="20"/>
      <c r="X141" s="20"/>
      <c r="Y141" s="20"/>
      <c r="Z141" s="20"/>
      <c r="AA141" s="20"/>
      <c r="AB141" s="20"/>
      <c r="AC141" s="20"/>
      <c r="AD141" s="20"/>
      <c r="AE141" s="20"/>
    </row>
    <row r="142" spans="1:31" ht="42" customHeight="1" thickBot="1">
      <c r="A142" s="670"/>
      <c r="B142" s="673"/>
      <c r="C142" s="620"/>
      <c r="D142" s="625"/>
      <c r="E142" s="643"/>
      <c r="F142" s="47" t="s">
        <v>126</v>
      </c>
      <c r="H142" s="631"/>
      <c r="I142" s="619"/>
      <c r="J142" s="624"/>
      <c r="L142" s="20"/>
      <c r="M142" s="20"/>
      <c r="N142" s="20"/>
      <c r="O142" s="20"/>
      <c r="P142" s="20"/>
      <c r="Q142" s="20"/>
      <c r="R142" s="20"/>
      <c r="S142" s="20"/>
      <c r="T142" s="20"/>
      <c r="U142" s="20"/>
      <c r="V142" s="20"/>
      <c r="W142" s="20"/>
      <c r="X142" s="20"/>
      <c r="Y142" s="20"/>
      <c r="Z142" s="20"/>
      <c r="AA142" s="20"/>
      <c r="AB142" s="20"/>
      <c r="AC142" s="20"/>
      <c r="AD142" s="20"/>
      <c r="AE142" s="20"/>
    </row>
    <row r="143" spans="1:31" ht="8" customHeight="1" thickBot="1">
      <c r="A143" s="670"/>
      <c r="B143" s="673"/>
      <c r="C143" s="50"/>
      <c r="D143" s="40"/>
      <c r="E143" s="339"/>
      <c r="F143" s="44"/>
      <c r="G143" s="44"/>
      <c r="H143" s="51"/>
      <c r="I143" s="51"/>
      <c r="J143" s="52"/>
      <c r="L143" s="20"/>
      <c r="M143" s="20"/>
      <c r="N143" s="20"/>
      <c r="O143" s="20"/>
      <c r="P143" s="20"/>
      <c r="Q143" s="20"/>
      <c r="R143" s="20"/>
      <c r="S143" s="20"/>
      <c r="T143" s="20"/>
      <c r="U143" s="20"/>
      <c r="V143" s="20"/>
      <c r="W143" s="20"/>
      <c r="X143" s="20"/>
      <c r="Y143" s="20"/>
      <c r="Z143" s="20"/>
      <c r="AA143" s="20"/>
      <c r="AB143" s="20"/>
      <c r="AC143" s="20"/>
      <c r="AD143" s="20"/>
      <c r="AE143" s="20"/>
    </row>
    <row r="144" spans="1:31" ht="42" customHeight="1" thickBot="1">
      <c r="A144" s="670"/>
      <c r="B144" s="673"/>
      <c r="C144" s="608">
        <f>C137+1</f>
        <v>21</v>
      </c>
      <c r="D144" s="625" t="s">
        <v>202</v>
      </c>
      <c r="E144" s="612" t="s">
        <v>1587</v>
      </c>
      <c r="F144" s="36" t="s">
        <v>112</v>
      </c>
      <c r="H144" s="614" t="s">
        <v>115</v>
      </c>
      <c r="I144" s="617" t="s">
        <v>128</v>
      </c>
      <c r="J144" s="37" t="s">
        <v>1721</v>
      </c>
      <c r="L144" s="20"/>
      <c r="M144" s="20"/>
      <c r="N144" s="20"/>
      <c r="O144" s="20"/>
      <c r="P144" s="20"/>
      <c r="Q144" s="20"/>
      <c r="R144" s="20"/>
      <c r="S144" s="20"/>
      <c r="T144" s="20"/>
      <c r="U144" s="20"/>
      <c r="V144" s="20"/>
      <c r="W144" s="20"/>
      <c r="X144" s="20"/>
      <c r="Y144" s="20"/>
      <c r="Z144" s="20"/>
      <c r="AA144" s="20"/>
      <c r="AB144" s="20"/>
      <c r="AC144" s="20"/>
      <c r="AD144" s="20"/>
      <c r="AE144" s="20"/>
    </row>
    <row r="145" spans="1:31" ht="53.25" customHeight="1" thickBot="1">
      <c r="A145" s="670"/>
      <c r="B145" s="673"/>
      <c r="C145" s="609"/>
      <c r="D145" s="625"/>
      <c r="E145" s="613"/>
      <c r="F145" s="36" t="s">
        <v>117</v>
      </c>
      <c r="H145" s="615"/>
      <c r="I145" s="618"/>
      <c r="J145" s="623"/>
      <c r="L145" s="20"/>
      <c r="M145" s="20"/>
      <c r="N145" s="20"/>
      <c r="O145" s="20"/>
      <c r="P145" s="20"/>
      <c r="Q145" s="20"/>
      <c r="R145" s="20"/>
      <c r="S145" s="20"/>
      <c r="T145" s="20"/>
      <c r="U145" s="20"/>
      <c r="V145" s="20"/>
      <c r="W145" s="20"/>
      <c r="X145" s="20"/>
      <c r="Y145" s="20"/>
      <c r="Z145" s="20"/>
      <c r="AA145" s="20"/>
      <c r="AB145" s="20"/>
      <c r="AC145" s="20"/>
      <c r="AD145" s="20"/>
      <c r="AE145" s="20"/>
    </row>
    <row r="146" spans="1:31" ht="42" customHeight="1" thickBot="1">
      <c r="A146" s="670"/>
      <c r="B146" s="673"/>
      <c r="C146" s="609"/>
      <c r="D146" s="625" t="s">
        <v>204</v>
      </c>
      <c r="E146" s="632" t="s">
        <v>1588</v>
      </c>
      <c r="F146" s="36" t="s">
        <v>118</v>
      </c>
      <c r="H146" s="616"/>
      <c r="I146" s="618"/>
      <c r="J146" s="623"/>
      <c r="L146" s="20"/>
      <c r="M146" s="20"/>
      <c r="N146" s="20"/>
      <c r="O146" s="20"/>
      <c r="P146" s="20"/>
      <c r="Q146" s="20"/>
      <c r="R146" s="20"/>
      <c r="S146" s="20"/>
      <c r="T146" s="20"/>
      <c r="U146" s="20"/>
      <c r="V146" s="20"/>
      <c r="W146" s="20"/>
      <c r="X146" s="20"/>
      <c r="Y146" s="20"/>
      <c r="Z146" s="20"/>
      <c r="AA146" s="20"/>
      <c r="AB146" s="20"/>
      <c r="AC146" s="20"/>
      <c r="AD146" s="20"/>
      <c r="AE146" s="20"/>
    </row>
    <row r="147" spans="1:31" ht="42" customHeight="1" thickBot="1">
      <c r="A147" s="670"/>
      <c r="B147" s="673"/>
      <c r="C147" s="609"/>
      <c r="D147" s="625"/>
      <c r="E147" s="633"/>
      <c r="F147" s="38" t="s">
        <v>121</v>
      </c>
      <c r="H147" s="629" t="s">
        <v>122</v>
      </c>
      <c r="I147" s="618"/>
      <c r="J147" s="623"/>
      <c r="L147" s="20"/>
      <c r="M147" s="20"/>
      <c r="N147" s="20"/>
      <c r="O147" s="20"/>
      <c r="P147" s="20"/>
      <c r="Q147" s="20"/>
      <c r="R147" s="20"/>
      <c r="S147" s="20"/>
      <c r="T147" s="20"/>
      <c r="U147" s="20"/>
      <c r="V147" s="20"/>
      <c r="W147" s="20"/>
      <c r="X147" s="20"/>
      <c r="Y147" s="20"/>
      <c r="Z147" s="20"/>
      <c r="AA147" s="20"/>
      <c r="AB147" s="20"/>
      <c r="AC147" s="20"/>
      <c r="AD147" s="20"/>
      <c r="AE147" s="20"/>
    </row>
    <row r="148" spans="1:31" ht="42" customHeight="1" thickBot="1">
      <c r="A148" s="670"/>
      <c r="B148" s="673"/>
      <c r="C148" s="609"/>
      <c r="D148" s="625" t="s">
        <v>205</v>
      </c>
      <c r="E148" s="632" t="s">
        <v>1589</v>
      </c>
      <c r="F148" s="38" t="s">
        <v>123</v>
      </c>
      <c r="H148" s="630"/>
      <c r="I148" s="618"/>
      <c r="J148" s="623"/>
      <c r="L148" s="20"/>
      <c r="M148" s="20"/>
      <c r="N148" s="20"/>
      <c r="O148" s="20"/>
      <c r="P148" s="20"/>
      <c r="Q148" s="20"/>
      <c r="R148" s="20"/>
      <c r="S148" s="20"/>
      <c r="T148" s="20"/>
      <c r="U148" s="20"/>
      <c r="V148" s="20"/>
      <c r="W148" s="20"/>
      <c r="X148" s="20"/>
      <c r="Y148" s="20"/>
      <c r="Z148" s="20"/>
      <c r="AA148" s="20"/>
      <c r="AB148" s="20"/>
      <c r="AC148" s="20"/>
      <c r="AD148" s="20"/>
      <c r="AE148" s="20"/>
    </row>
    <row r="149" spans="1:31" ht="42" customHeight="1" thickBot="1">
      <c r="A149" s="670"/>
      <c r="B149" s="673"/>
      <c r="C149" s="620"/>
      <c r="D149" s="625"/>
      <c r="E149" s="643"/>
      <c r="F149" s="47" t="s">
        <v>126</v>
      </c>
      <c r="H149" s="631"/>
      <c r="I149" s="619"/>
      <c r="J149" s="624"/>
      <c r="L149" s="20"/>
      <c r="M149" s="20"/>
      <c r="N149" s="20"/>
      <c r="O149" s="20"/>
      <c r="P149" s="20"/>
      <c r="Q149" s="20"/>
      <c r="R149" s="20"/>
      <c r="S149" s="20"/>
      <c r="T149" s="20"/>
      <c r="U149" s="20"/>
      <c r="V149" s="20"/>
      <c r="W149" s="20"/>
      <c r="X149" s="20"/>
      <c r="Y149" s="20"/>
      <c r="Z149" s="20"/>
      <c r="AA149" s="20"/>
      <c r="AB149" s="20"/>
      <c r="AC149" s="20"/>
      <c r="AD149" s="20"/>
      <c r="AE149" s="20"/>
    </row>
    <row r="150" spans="1:31" ht="8" customHeight="1" thickBot="1">
      <c r="A150" s="670"/>
      <c r="B150" s="673"/>
      <c r="C150" s="50"/>
      <c r="D150" s="40"/>
      <c r="E150" s="339"/>
      <c r="F150" s="44"/>
      <c r="G150" s="44"/>
      <c r="H150" s="51"/>
      <c r="I150" s="51"/>
      <c r="J150" s="52"/>
      <c r="L150" s="20"/>
      <c r="M150" s="20"/>
      <c r="N150" s="20"/>
      <c r="O150" s="20"/>
      <c r="P150" s="20"/>
      <c r="Q150" s="20"/>
      <c r="R150" s="20"/>
      <c r="S150" s="20"/>
      <c r="T150" s="20"/>
      <c r="U150" s="20"/>
      <c r="V150" s="20"/>
      <c r="W150" s="20"/>
      <c r="X150" s="20"/>
      <c r="Y150" s="20"/>
      <c r="Z150" s="20"/>
      <c r="AA150" s="20"/>
      <c r="AB150" s="20"/>
      <c r="AC150" s="20"/>
      <c r="AD150" s="20"/>
      <c r="AE150" s="20"/>
    </row>
    <row r="151" spans="1:31" ht="42" customHeight="1" thickBot="1">
      <c r="A151" s="670"/>
      <c r="B151" s="673"/>
      <c r="C151" s="608">
        <f>C144+1</f>
        <v>22</v>
      </c>
      <c r="D151" s="625" t="s">
        <v>207</v>
      </c>
      <c r="E151" s="627" t="s">
        <v>1590</v>
      </c>
      <c r="F151" s="36" t="s">
        <v>112</v>
      </c>
      <c r="H151" s="614" t="s">
        <v>115</v>
      </c>
      <c r="I151" s="617" t="s">
        <v>128</v>
      </c>
      <c r="J151" s="37" t="s">
        <v>1721</v>
      </c>
      <c r="L151" s="20"/>
      <c r="M151" s="20"/>
      <c r="N151" s="20"/>
      <c r="O151" s="20"/>
      <c r="P151" s="20"/>
      <c r="Q151" s="20"/>
      <c r="R151" s="20"/>
      <c r="S151" s="20"/>
      <c r="T151" s="20"/>
      <c r="U151" s="20"/>
      <c r="V151" s="20"/>
      <c r="W151" s="20"/>
      <c r="X151" s="20"/>
      <c r="Y151" s="20"/>
      <c r="Z151" s="20"/>
      <c r="AA151" s="20"/>
      <c r="AB151" s="20"/>
      <c r="AC151" s="20"/>
      <c r="AD151" s="20"/>
      <c r="AE151" s="20"/>
    </row>
    <row r="152" spans="1:31" ht="42" customHeight="1" thickBot="1">
      <c r="A152" s="670"/>
      <c r="B152" s="673"/>
      <c r="C152" s="609"/>
      <c r="D152" s="625"/>
      <c r="E152" s="628"/>
      <c r="F152" s="36" t="s">
        <v>117</v>
      </c>
      <c r="H152" s="615"/>
      <c r="I152" s="618"/>
      <c r="J152" s="623"/>
      <c r="L152" s="20"/>
      <c r="M152" s="20"/>
      <c r="N152" s="20"/>
      <c r="O152" s="20"/>
      <c r="P152" s="20"/>
      <c r="Q152" s="20"/>
      <c r="R152" s="20"/>
      <c r="S152" s="20"/>
      <c r="T152" s="20"/>
      <c r="U152" s="20"/>
      <c r="V152" s="20"/>
      <c r="W152" s="20"/>
      <c r="X152" s="20"/>
      <c r="Y152" s="20"/>
      <c r="Z152" s="20"/>
      <c r="AA152" s="20"/>
      <c r="AB152" s="20"/>
      <c r="AC152" s="20"/>
      <c r="AD152" s="20"/>
      <c r="AE152" s="20"/>
    </row>
    <row r="153" spans="1:31" ht="42" customHeight="1" thickBot="1">
      <c r="A153" s="670"/>
      <c r="B153" s="673"/>
      <c r="C153" s="609"/>
      <c r="D153" s="625" t="s">
        <v>208</v>
      </c>
      <c r="E153" s="627" t="s">
        <v>1591</v>
      </c>
      <c r="F153" s="36" t="s">
        <v>118</v>
      </c>
      <c r="H153" s="616"/>
      <c r="I153" s="618"/>
      <c r="J153" s="623"/>
      <c r="L153" s="20"/>
      <c r="M153" s="20"/>
      <c r="N153" s="20"/>
      <c r="O153" s="20"/>
      <c r="P153" s="20"/>
      <c r="Q153" s="20"/>
      <c r="R153" s="20"/>
      <c r="S153" s="20"/>
      <c r="T153" s="20"/>
      <c r="U153" s="20"/>
      <c r="V153" s="20"/>
      <c r="W153" s="20"/>
      <c r="X153" s="20"/>
      <c r="Y153" s="20"/>
      <c r="Z153" s="20"/>
      <c r="AA153" s="20"/>
      <c r="AB153" s="20"/>
      <c r="AC153" s="20"/>
      <c r="AD153" s="20"/>
      <c r="AE153" s="20"/>
    </row>
    <row r="154" spans="1:31" ht="42" customHeight="1" thickBot="1">
      <c r="A154" s="670"/>
      <c r="B154" s="673"/>
      <c r="C154" s="609"/>
      <c r="D154" s="625"/>
      <c r="E154" s="628"/>
      <c r="F154" s="38" t="s">
        <v>121</v>
      </c>
      <c r="H154" s="629" t="s">
        <v>122</v>
      </c>
      <c r="I154" s="618"/>
      <c r="J154" s="623"/>
      <c r="L154" s="20"/>
      <c r="M154" s="20"/>
      <c r="N154" s="20"/>
      <c r="O154" s="20"/>
      <c r="P154" s="20"/>
      <c r="Q154" s="20"/>
      <c r="R154" s="20"/>
      <c r="S154" s="20"/>
      <c r="T154" s="20"/>
      <c r="U154" s="20"/>
      <c r="V154" s="20"/>
      <c r="W154" s="20"/>
      <c r="X154" s="20"/>
      <c r="Y154" s="20"/>
      <c r="Z154" s="20"/>
      <c r="AA154" s="20"/>
      <c r="AB154" s="20"/>
      <c r="AC154" s="20"/>
      <c r="AD154" s="20"/>
      <c r="AE154" s="20"/>
    </row>
    <row r="155" spans="1:31" ht="42" customHeight="1" thickBot="1">
      <c r="A155" s="670"/>
      <c r="B155" s="673"/>
      <c r="C155" s="609"/>
      <c r="D155" s="625" t="s">
        <v>210</v>
      </c>
      <c r="E155" s="627" t="s">
        <v>1592</v>
      </c>
      <c r="F155" s="38" t="s">
        <v>123</v>
      </c>
      <c r="H155" s="630"/>
      <c r="I155" s="618"/>
      <c r="J155" s="623"/>
      <c r="L155" s="20"/>
      <c r="M155" s="20"/>
      <c r="N155" s="20"/>
      <c r="O155" s="20"/>
      <c r="P155" s="20"/>
      <c r="Q155" s="20"/>
      <c r="R155" s="20"/>
      <c r="S155" s="20"/>
      <c r="T155" s="20"/>
      <c r="U155" s="20"/>
      <c r="V155" s="20"/>
      <c r="W155" s="20"/>
      <c r="X155" s="20"/>
      <c r="Y155" s="20"/>
      <c r="Z155" s="20"/>
      <c r="AA155" s="20"/>
      <c r="AB155" s="20"/>
      <c r="AC155" s="20"/>
      <c r="AD155" s="20"/>
      <c r="AE155" s="20"/>
    </row>
    <row r="156" spans="1:31" ht="42" customHeight="1" thickBot="1">
      <c r="A156" s="670"/>
      <c r="B156" s="673"/>
      <c r="C156" s="620"/>
      <c r="D156" s="625"/>
      <c r="E156" s="628"/>
      <c r="F156" s="47" t="s">
        <v>126</v>
      </c>
      <c r="H156" s="631"/>
      <c r="I156" s="619"/>
      <c r="J156" s="624"/>
      <c r="L156" s="20"/>
      <c r="M156" s="20"/>
      <c r="N156" s="20"/>
      <c r="O156" s="20"/>
      <c r="P156" s="20"/>
      <c r="Q156" s="20"/>
      <c r="R156" s="20"/>
      <c r="S156" s="20"/>
      <c r="T156" s="20"/>
      <c r="U156" s="20"/>
      <c r="V156" s="20"/>
      <c r="W156" s="20"/>
      <c r="X156" s="20"/>
      <c r="Y156" s="20"/>
      <c r="Z156" s="20"/>
      <c r="AA156" s="20"/>
      <c r="AB156" s="20"/>
      <c r="AC156" s="20"/>
      <c r="AD156" s="20"/>
      <c r="AE156" s="20"/>
    </row>
    <row r="157" spans="1:31" ht="8" customHeight="1" thickBot="1">
      <c r="A157" s="670"/>
      <c r="B157" s="673"/>
      <c r="C157" s="50"/>
      <c r="D157" s="40"/>
      <c r="E157" s="339"/>
      <c r="F157" s="44"/>
      <c r="G157" s="44"/>
      <c r="H157" s="51"/>
      <c r="I157" s="51"/>
      <c r="J157" s="52"/>
      <c r="L157" s="20"/>
      <c r="M157" s="20"/>
      <c r="N157" s="20"/>
      <c r="O157" s="20"/>
      <c r="P157" s="20"/>
      <c r="Q157" s="20"/>
      <c r="R157" s="20"/>
      <c r="S157" s="20"/>
      <c r="T157" s="20"/>
      <c r="U157" s="20"/>
      <c r="V157" s="20"/>
      <c r="W157" s="20"/>
      <c r="X157" s="20"/>
      <c r="Y157" s="20"/>
      <c r="Z157" s="20"/>
      <c r="AA157" s="20"/>
      <c r="AB157" s="20"/>
      <c r="AC157" s="20"/>
      <c r="AD157" s="20"/>
      <c r="AE157" s="20"/>
    </row>
    <row r="158" spans="1:31" ht="42" customHeight="1" thickBot="1">
      <c r="A158" s="670"/>
      <c r="B158" s="673"/>
      <c r="C158" s="608">
        <f>C151+1</f>
        <v>23</v>
      </c>
      <c r="D158" s="677" t="s">
        <v>211</v>
      </c>
      <c r="E158" s="678" t="s">
        <v>1593</v>
      </c>
      <c r="F158" s="36" t="s">
        <v>112</v>
      </c>
      <c r="H158" s="614" t="s">
        <v>115</v>
      </c>
      <c r="I158" s="617" t="s">
        <v>128</v>
      </c>
      <c r="J158" s="37" t="s">
        <v>1721</v>
      </c>
      <c r="L158" s="20"/>
      <c r="M158" s="20"/>
      <c r="N158" s="20"/>
      <c r="O158" s="20"/>
      <c r="P158" s="20"/>
      <c r="Q158" s="20"/>
      <c r="R158" s="20"/>
      <c r="S158" s="20"/>
      <c r="T158" s="20"/>
      <c r="U158" s="20"/>
      <c r="V158" s="20"/>
      <c r="W158" s="20"/>
      <c r="X158" s="20"/>
      <c r="Y158" s="20"/>
      <c r="Z158" s="20"/>
      <c r="AA158" s="20"/>
      <c r="AB158" s="20"/>
      <c r="AC158" s="20"/>
      <c r="AD158" s="20"/>
      <c r="AE158" s="20"/>
    </row>
    <row r="159" spans="1:31" ht="73.5" customHeight="1" thickBot="1">
      <c r="A159" s="670"/>
      <c r="B159" s="673"/>
      <c r="C159" s="609"/>
      <c r="D159" s="636"/>
      <c r="E159" s="637"/>
      <c r="F159" s="36" t="s">
        <v>117</v>
      </c>
      <c r="H159" s="615"/>
      <c r="I159" s="618"/>
      <c r="J159" s="623"/>
      <c r="L159" s="20"/>
      <c r="M159" s="20"/>
      <c r="N159" s="20"/>
      <c r="O159" s="20"/>
      <c r="P159" s="20"/>
      <c r="Q159" s="20"/>
      <c r="R159" s="20"/>
      <c r="S159" s="20"/>
      <c r="T159" s="20"/>
      <c r="U159" s="20"/>
      <c r="V159" s="20"/>
      <c r="W159" s="20"/>
      <c r="X159" s="20"/>
      <c r="Y159" s="20"/>
      <c r="Z159" s="20"/>
      <c r="AA159" s="20"/>
      <c r="AB159" s="20"/>
      <c r="AC159" s="20"/>
      <c r="AD159" s="20"/>
      <c r="AE159" s="20"/>
    </row>
    <row r="160" spans="1:31" ht="42" customHeight="1" thickBot="1">
      <c r="A160" s="670"/>
      <c r="B160" s="673"/>
      <c r="C160" s="609"/>
      <c r="D160" s="677" t="s">
        <v>212</v>
      </c>
      <c r="E160" s="678" t="s">
        <v>1594</v>
      </c>
      <c r="F160" s="36" t="s">
        <v>118</v>
      </c>
      <c r="H160" s="616"/>
      <c r="I160" s="618"/>
      <c r="J160" s="623"/>
      <c r="L160" s="20"/>
      <c r="M160" s="20"/>
      <c r="N160" s="20"/>
      <c r="O160" s="20"/>
      <c r="P160" s="20"/>
      <c r="Q160" s="20"/>
      <c r="R160" s="20"/>
      <c r="S160" s="20"/>
      <c r="T160" s="20"/>
      <c r="U160" s="20"/>
      <c r="V160" s="20"/>
      <c r="W160" s="20"/>
      <c r="X160" s="20"/>
      <c r="Y160" s="20"/>
      <c r="Z160" s="20"/>
      <c r="AA160" s="20"/>
      <c r="AB160" s="20"/>
      <c r="AC160" s="20"/>
      <c r="AD160" s="20"/>
      <c r="AE160" s="20"/>
    </row>
    <row r="161" spans="1:31" ht="42" customHeight="1" thickBot="1">
      <c r="A161" s="670"/>
      <c r="B161" s="673"/>
      <c r="C161" s="609"/>
      <c r="D161" s="636"/>
      <c r="E161" s="637"/>
      <c r="F161" s="38" t="s">
        <v>121</v>
      </c>
      <c r="H161" s="629" t="s">
        <v>122</v>
      </c>
      <c r="I161" s="618"/>
      <c r="J161" s="623"/>
      <c r="L161" s="20"/>
      <c r="M161" s="20"/>
      <c r="N161" s="20"/>
      <c r="O161" s="20"/>
      <c r="P161" s="20"/>
      <c r="Q161" s="20"/>
      <c r="R161" s="20"/>
      <c r="S161" s="20"/>
      <c r="T161" s="20"/>
      <c r="U161" s="20"/>
      <c r="V161" s="20"/>
      <c r="W161" s="20"/>
      <c r="X161" s="20"/>
      <c r="Y161" s="20"/>
      <c r="Z161" s="20"/>
      <c r="AA161" s="20"/>
      <c r="AB161" s="20"/>
      <c r="AC161" s="20"/>
      <c r="AD161" s="20"/>
      <c r="AE161" s="20"/>
    </row>
    <row r="162" spans="1:31" ht="42" customHeight="1" thickBot="1">
      <c r="A162" s="670"/>
      <c r="B162" s="673"/>
      <c r="C162" s="609"/>
      <c r="D162" s="677" t="s">
        <v>214</v>
      </c>
      <c r="E162" s="678" t="s">
        <v>1595</v>
      </c>
      <c r="F162" s="38" t="s">
        <v>123</v>
      </c>
      <c r="H162" s="630"/>
      <c r="I162" s="618"/>
      <c r="J162" s="623"/>
      <c r="L162" s="20"/>
      <c r="M162" s="20"/>
      <c r="N162" s="20"/>
      <c r="O162" s="20"/>
      <c r="P162" s="20"/>
      <c r="Q162" s="20"/>
      <c r="R162" s="20"/>
      <c r="S162" s="20"/>
      <c r="T162" s="20"/>
      <c r="U162" s="20"/>
      <c r="V162" s="20"/>
      <c r="W162" s="20"/>
      <c r="X162" s="20"/>
      <c r="Y162" s="20"/>
      <c r="Z162" s="20"/>
      <c r="AA162" s="20"/>
      <c r="AB162" s="20"/>
      <c r="AC162" s="20"/>
      <c r="AD162" s="20"/>
      <c r="AE162" s="20"/>
    </row>
    <row r="163" spans="1:31" ht="42" customHeight="1" thickBot="1">
      <c r="A163" s="670"/>
      <c r="B163" s="673"/>
      <c r="C163" s="620"/>
      <c r="D163" s="636"/>
      <c r="E163" s="637"/>
      <c r="F163" s="47" t="s">
        <v>126</v>
      </c>
      <c r="H163" s="631"/>
      <c r="I163" s="619"/>
      <c r="J163" s="624"/>
      <c r="L163" s="20"/>
      <c r="M163" s="20"/>
      <c r="N163" s="20"/>
      <c r="O163" s="20"/>
      <c r="P163" s="20"/>
      <c r="Q163" s="20"/>
      <c r="R163" s="20"/>
      <c r="S163" s="20"/>
      <c r="T163" s="20"/>
      <c r="U163" s="20"/>
      <c r="V163" s="20"/>
      <c r="W163" s="20"/>
      <c r="X163" s="20"/>
      <c r="Y163" s="20"/>
      <c r="Z163" s="20"/>
      <c r="AA163" s="20"/>
      <c r="AB163" s="20"/>
      <c r="AC163" s="20"/>
      <c r="AD163" s="20"/>
      <c r="AE163" s="20"/>
    </row>
    <row r="164" spans="1:31" ht="8" customHeight="1" thickBot="1">
      <c r="A164" s="670"/>
      <c r="B164" s="54"/>
      <c r="C164" s="50"/>
      <c r="D164" s="40"/>
      <c r="E164" s="339"/>
      <c r="F164" s="44"/>
      <c r="G164" s="44"/>
      <c r="H164" s="51"/>
      <c r="I164" s="51"/>
      <c r="J164" s="52"/>
      <c r="L164" s="20"/>
      <c r="M164" s="20"/>
      <c r="N164" s="20"/>
      <c r="O164" s="20"/>
      <c r="P164" s="20"/>
      <c r="Q164" s="20"/>
      <c r="R164" s="20"/>
      <c r="S164" s="20"/>
      <c r="T164" s="20"/>
      <c r="U164" s="20"/>
      <c r="V164" s="20"/>
      <c r="W164" s="20"/>
      <c r="X164" s="20"/>
      <c r="Y164" s="20"/>
      <c r="Z164" s="20"/>
      <c r="AA164" s="20"/>
      <c r="AB164" s="20"/>
      <c r="AC164" s="20"/>
      <c r="AD164" s="20"/>
      <c r="AE164" s="20"/>
    </row>
    <row r="165" spans="1:31" ht="42" customHeight="1" thickBot="1">
      <c r="A165" s="670"/>
      <c r="B165" s="675" t="s">
        <v>215</v>
      </c>
      <c r="C165" s="648">
        <f>C158+1</f>
        <v>24</v>
      </c>
      <c r="D165" s="625" t="s">
        <v>216</v>
      </c>
      <c r="E165" s="627" t="s">
        <v>1596</v>
      </c>
      <c r="F165" s="36" t="s">
        <v>112</v>
      </c>
      <c r="H165" s="614" t="s">
        <v>115</v>
      </c>
      <c r="I165" s="617" t="s">
        <v>128</v>
      </c>
      <c r="J165" s="37" t="s">
        <v>1722</v>
      </c>
      <c r="L165" s="20"/>
      <c r="M165" s="20"/>
      <c r="N165" s="20"/>
      <c r="O165" s="20"/>
      <c r="P165" s="20"/>
      <c r="Q165" s="20"/>
      <c r="R165" s="20"/>
      <c r="S165" s="20"/>
      <c r="T165" s="20"/>
      <c r="U165" s="20"/>
      <c r="V165" s="20"/>
      <c r="W165" s="20"/>
      <c r="X165" s="20"/>
      <c r="Y165" s="20"/>
      <c r="Z165" s="20"/>
      <c r="AA165" s="20"/>
      <c r="AB165" s="20"/>
      <c r="AC165" s="20"/>
      <c r="AD165" s="20"/>
      <c r="AE165" s="20"/>
    </row>
    <row r="166" spans="1:31" ht="96.75" customHeight="1" thickBot="1">
      <c r="A166" s="670"/>
      <c r="B166" s="676"/>
      <c r="C166" s="649"/>
      <c r="D166" s="625"/>
      <c r="E166" s="628"/>
      <c r="F166" s="36" t="s">
        <v>117</v>
      </c>
      <c r="H166" s="615"/>
      <c r="I166" s="618"/>
      <c r="J166" s="623"/>
      <c r="L166" s="20"/>
      <c r="M166" s="20"/>
      <c r="N166" s="20"/>
      <c r="O166" s="20"/>
      <c r="P166" s="20"/>
      <c r="Q166" s="20"/>
      <c r="R166" s="20"/>
      <c r="S166" s="20"/>
      <c r="T166" s="20"/>
      <c r="U166" s="20"/>
      <c r="V166" s="20"/>
      <c r="W166" s="20"/>
      <c r="X166" s="20"/>
      <c r="Y166" s="20"/>
      <c r="Z166" s="20"/>
      <c r="AA166" s="20"/>
      <c r="AB166" s="20"/>
      <c r="AC166" s="20"/>
      <c r="AD166" s="20"/>
      <c r="AE166" s="20"/>
    </row>
    <row r="167" spans="1:31" ht="42" customHeight="1" thickBot="1">
      <c r="A167" s="670"/>
      <c r="B167" s="676"/>
      <c r="C167" s="649"/>
      <c r="D167" s="625" t="s">
        <v>217</v>
      </c>
      <c r="E167" s="627" t="s">
        <v>218</v>
      </c>
      <c r="F167" s="36" t="s">
        <v>118</v>
      </c>
      <c r="H167" s="616"/>
      <c r="I167" s="618"/>
      <c r="J167" s="623"/>
      <c r="L167" s="20"/>
      <c r="M167" s="20"/>
      <c r="N167" s="20"/>
      <c r="O167" s="20"/>
      <c r="P167" s="20"/>
      <c r="Q167" s="20"/>
      <c r="R167" s="20"/>
      <c r="S167" s="20"/>
      <c r="T167" s="20"/>
      <c r="U167" s="20"/>
      <c r="V167" s="20"/>
      <c r="W167" s="20"/>
      <c r="X167" s="20"/>
      <c r="Y167" s="20"/>
      <c r="Z167" s="20"/>
      <c r="AA167" s="20"/>
      <c r="AB167" s="20"/>
      <c r="AC167" s="20"/>
      <c r="AD167" s="20"/>
      <c r="AE167" s="20"/>
    </row>
    <row r="168" spans="1:31" ht="42" customHeight="1" thickBot="1">
      <c r="A168" s="670"/>
      <c r="B168" s="676"/>
      <c r="C168" s="649"/>
      <c r="D168" s="625"/>
      <c r="E168" s="628"/>
      <c r="F168" s="38" t="s">
        <v>121</v>
      </c>
      <c r="H168" s="629" t="s">
        <v>122</v>
      </c>
      <c r="I168" s="618"/>
      <c r="J168" s="623"/>
      <c r="L168" s="20"/>
      <c r="M168" s="20"/>
      <c r="N168" s="20"/>
      <c r="O168" s="20"/>
      <c r="P168" s="20"/>
      <c r="Q168" s="20"/>
      <c r="R168" s="20"/>
      <c r="S168" s="20"/>
      <c r="T168" s="20"/>
      <c r="U168" s="20"/>
      <c r="V168" s="20"/>
      <c r="W168" s="20"/>
      <c r="X168" s="20"/>
      <c r="Y168" s="20"/>
      <c r="Z168" s="20"/>
      <c r="AA168" s="20"/>
      <c r="AB168" s="20"/>
      <c r="AC168" s="20"/>
      <c r="AD168" s="20"/>
      <c r="AE168" s="20"/>
    </row>
    <row r="169" spans="1:31" ht="42" customHeight="1" thickBot="1">
      <c r="A169" s="670"/>
      <c r="B169" s="676"/>
      <c r="C169" s="649"/>
      <c r="D169" s="625" t="s">
        <v>219</v>
      </c>
      <c r="E169" s="627" t="s">
        <v>1597</v>
      </c>
      <c r="F169" s="38" t="s">
        <v>123</v>
      </c>
      <c r="H169" s="630"/>
      <c r="I169" s="618"/>
      <c r="J169" s="623"/>
      <c r="L169" s="20"/>
      <c r="M169" s="20"/>
      <c r="N169" s="20"/>
      <c r="O169" s="20"/>
      <c r="P169" s="20"/>
      <c r="Q169" s="20"/>
      <c r="R169" s="20"/>
      <c r="S169" s="20"/>
      <c r="T169" s="20"/>
      <c r="U169" s="20"/>
      <c r="V169" s="20"/>
      <c r="W169" s="20"/>
      <c r="X169" s="20"/>
      <c r="Y169" s="20"/>
      <c r="Z169" s="20"/>
      <c r="AA169" s="20"/>
      <c r="AB169" s="20"/>
      <c r="AC169" s="20"/>
      <c r="AD169" s="20"/>
      <c r="AE169" s="20"/>
    </row>
    <row r="170" spans="1:31" ht="42" customHeight="1" thickBot="1">
      <c r="A170" s="670"/>
      <c r="B170" s="676"/>
      <c r="C170" s="650"/>
      <c r="D170" s="625"/>
      <c r="E170" s="628"/>
      <c r="F170" s="47" t="s">
        <v>126</v>
      </c>
      <c r="H170" s="631"/>
      <c r="I170" s="619"/>
      <c r="J170" s="624"/>
      <c r="L170" s="20"/>
      <c r="M170" s="20"/>
      <c r="N170" s="20"/>
      <c r="O170" s="20"/>
      <c r="P170" s="20"/>
      <c r="Q170" s="20"/>
      <c r="R170" s="20"/>
      <c r="S170" s="20"/>
      <c r="T170" s="20"/>
      <c r="U170" s="20"/>
      <c r="V170" s="20"/>
      <c r="W170" s="20"/>
      <c r="X170" s="20"/>
      <c r="Y170" s="20"/>
      <c r="Z170" s="20"/>
      <c r="AA170" s="20"/>
      <c r="AB170" s="20"/>
      <c r="AC170" s="20"/>
      <c r="AD170" s="20"/>
      <c r="AE170" s="20"/>
    </row>
    <row r="171" spans="1:31" ht="8" customHeight="1" thickBot="1">
      <c r="A171" s="670"/>
      <c r="B171" s="676"/>
      <c r="C171" s="50"/>
      <c r="D171" s="40"/>
      <c r="E171" s="339"/>
      <c r="F171" s="44"/>
      <c r="G171" s="44"/>
      <c r="H171" s="51"/>
      <c r="I171" s="51"/>
      <c r="J171" s="52"/>
      <c r="L171" s="20"/>
      <c r="M171" s="20"/>
      <c r="N171" s="20"/>
      <c r="O171" s="20"/>
      <c r="P171" s="20"/>
      <c r="Q171" s="20"/>
      <c r="R171" s="20"/>
      <c r="S171" s="20"/>
      <c r="T171" s="20"/>
      <c r="U171" s="20"/>
      <c r="V171" s="20"/>
      <c r="W171" s="20"/>
      <c r="X171" s="20"/>
      <c r="Y171" s="20"/>
      <c r="Z171" s="20"/>
      <c r="AA171" s="20"/>
      <c r="AB171" s="20"/>
      <c r="AC171" s="20"/>
      <c r="AD171" s="20"/>
      <c r="AE171" s="20"/>
    </row>
    <row r="172" spans="1:31" ht="42" customHeight="1" thickBot="1">
      <c r="A172" s="670"/>
      <c r="B172" s="676"/>
      <c r="C172" s="648">
        <f>C165+1</f>
        <v>25</v>
      </c>
      <c r="D172" s="625" t="s">
        <v>220</v>
      </c>
      <c r="E172" s="612" t="s">
        <v>1598</v>
      </c>
      <c r="F172" s="36" t="s">
        <v>112</v>
      </c>
      <c r="H172" s="614" t="s">
        <v>115</v>
      </c>
      <c r="I172" s="617" t="s">
        <v>128</v>
      </c>
      <c r="J172" s="37" t="s">
        <v>1722</v>
      </c>
      <c r="L172" s="20"/>
      <c r="M172" s="20"/>
      <c r="N172" s="20"/>
      <c r="O172" s="20"/>
      <c r="P172" s="20"/>
      <c r="Q172" s="20"/>
      <c r="R172" s="20"/>
      <c r="S172" s="20"/>
      <c r="T172" s="20"/>
      <c r="U172" s="20"/>
      <c r="V172" s="20"/>
      <c r="W172" s="20"/>
      <c r="X172" s="20"/>
      <c r="Y172" s="20"/>
      <c r="Z172" s="20"/>
      <c r="AA172" s="20"/>
      <c r="AB172" s="20"/>
      <c r="AC172" s="20"/>
      <c r="AD172" s="20"/>
      <c r="AE172" s="20"/>
    </row>
    <row r="173" spans="1:31" ht="42" customHeight="1" thickBot="1">
      <c r="A173" s="670"/>
      <c r="B173" s="676"/>
      <c r="C173" s="649"/>
      <c r="D173" s="625"/>
      <c r="E173" s="613"/>
      <c r="F173" s="36" t="s">
        <v>117</v>
      </c>
      <c r="H173" s="615"/>
      <c r="I173" s="618"/>
      <c r="J173" s="623"/>
      <c r="L173" s="20"/>
      <c r="M173" s="20"/>
      <c r="N173" s="20"/>
      <c r="O173" s="20"/>
      <c r="P173" s="20"/>
      <c r="Q173" s="20"/>
      <c r="R173" s="20"/>
      <c r="S173" s="20"/>
      <c r="T173" s="20"/>
      <c r="U173" s="20"/>
      <c r="V173" s="20"/>
      <c r="W173" s="20"/>
      <c r="X173" s="20"/>
      <c r="Y173" s="20"/>
      <c r="Z173" s="20"/>
      <c r="AA173" s="20"/>
      <c r="AB173" s="20"/>
      <c r="AC173" s="20"/>
      <c r="AD173" s="20"/>
      <c r="AE173" s="20"/>
    </row>
    <row r="174" spans="1:31" ht="42" customHeight="1" thickBot="1">
      <c r="A174" s="670"/>
      <c r="B174" s="676"/>
      <c r="C174" s="649"/>
      <c r="D174" s="625" t="s">
        <v>223</v>
      </c>
      <c r="E174" s="612" t="s">
        <v>1599</v>
      </c>
      <c r="F174" s="36" t="s">
        <v>118</v>
      </c>
      <c r="H174" s="616"/>
      <c r="I174" s="618"/>
      <c r="J174" s="623"/>
      <c r="L174" s="20"/>
      <c r="M174" s="20"/>
      <c r="N174" s="20"/>
      <c r="O174" s="20"/>
      <c r="P174" s="20"/>
      <c r="Q174" s="20"/>
      <c r="R174" s="20"/>
      <c r="S174" s="20"/>
      <c r="T174" s="20"/>
      <c r="U174" s="20"/>
      <c r="V174" s="20"/>
      <c r="W174" s="20"/>
      <c r="X174" s="20"/>
      <c r="Y174" s="20"/>
      <c r="Z174" s="20"/>
      <c r="AA174" s="20"/>
      <c r="AB174" s="20"/>
      <c r="AC174" s="20"/>
      <c r="AD174" s="20"/>
      <c r="AE174" s="20"/>
    </row>
    <row r="175" spans="1:31" ht="42" customHeight="1" thickBot="1">
      <c r="A175" s="670"/>
      <c r="B175" s="676"/>
      <c r="C175" s="649"/>
      <c r="D175" s="625"/>
      <c r="E175" s="613"/>
      <c r="F175" s="38" t="s">
        <v>121</v>
      </c>
      <c r="H175" s="629" t="s">
        <v>122</v>
      </c>
      <c r="I175" s="618"/>
      <c r="J175" s="623"/>
      <c r="L175" s="20"/>
      <c r="M175" s="20"/>
      <c r="N175" s="20"/>
      <c r="O175" s="20"/>
      <c r="P175" s="20"/>
      <c r="Q175" s="20"/>
      <c r="R175" s="20"/>
      <c r="S175" s="20"/>
      <c r="T175" s="20"/>
      <c r="U175" s="20"/>
      <c r="V175" s="20"/>
      <c r="W175" s="20"/>
      <c r="X175" s="20"/>
      <c r="Y175" s="20"/>
      <c r="Z175" s="20"/>
      <c r="AA175" s="20"/>
      <c r="AB175" s="20"/>
      <c r="AC175" s="20"/>
      <c r="AD175" s="20"/>
      <c r="AE175" s="20"/>
    </row>
    <row r="176" spans="1:31" ht="42" customHeight="1" thickBot="1">
      <c r="A176" s="670"/>
      <c r="B176" s="676"/>
      <c r="C176" s="649"/>
      <c r="D176" s="625" t="s">
        <v>224</v>
      </c>
      <c r="E176" s="632" t="s">
        <v>1600</v>
      </c>
      <c r="F176" s="38" t="s">
        <v>123</v>
      </c>
      <c r="H176" s="630"/>
      <c r="I176" s="618"/>
      <c r="J176" s="623"/>
      <c r="L176" s="20"/>
      <c r="M176" s="20"/>
      <c r="N176" s="20"/>
      <c r="O176" s="20"/>
      <c r="P176" s="20"/>
      <c r="Q176" s="20"/>
      <c r="R176" s="20"/>
      <c r="S176" s="20"/>
      <c r="T176" s="20"/>
      <c r="U176" s="20"/>
      <c r="V176" s="20"/>
      <c r="W176" s="20"/>
      <c r="X176" s="20"/>
      <c r="Y176" s="20"/>
      <c r="Z176" s="20"/>
      <c r="AA176" s="20"/>
      <c r="AB176" s="20"/>
      <c r="AC176" s="20"/>
      <c r="AD176" s="20"/>
      <c r="AE176" s="20"/>
    </row>
    <row r="177" spans="1:31" ht="42" customHeight="1" thickBot="1">
      <c r="A177" s="670"/>
      <c r="B177" s="676"/>
      <c r="C177" s="650"/>
      <c r="D177" s="625"/>
      <c r="E177" s="643"/>
      <c r="F177" s="47" t="s">
        <v>126</v>
      </c>
      <c r="H177" s="631"/>
      <c r="I177" s="619"/>
      <c r="J177" s="624"/>
      <c r="L177" s="20"/>
      <c r="M177" s="20"/>
      <c r="N177" s="20"/>
      <c r="O177" s="20"/>
      <c r="P177" s="20"/>
      <c r="Q177" s="20"/>
      <c r="R177" s="20"/>
      <c r="S177" s="20"/>
      <c r="T177" s="20"/>
      <c r="U177" s="20"/>
      <c r="V177" s="20"/>
      <c r="W177" s="20"/>
      <c r="X177" s="20"/>
      <c r="Y177" s="20"/>
      <c r="Z177" s="20"/>
      <c r="AA177" s="20"/>
      <c r="AB177" s="20"/>
      <c r="AC177" s="20"/>
      <c r="AD177" s="20"/>
      <c r="AE177" s="20"/>
    </row>
    <row r="178" spans="1:31" ht="8" customHeight="1" thickBot="1">
      <c r="A178" s="670"/>
      <c r="B178" s="676"/>
      <c r="C178" s="50"/>
      <c r="D178" s="40"/>
      <c r="E178" s="339"/>
      <c r="F178" s="44"/>
      <c r="G178" s="44"/>
      <c r="H178" s="51"/>
      <c r="I178" s="51"/>
      <c r="J178" s="52"/>
      <c r="L178" s="20"/>
      <c r="M178" s="20"/>
      <c r="N178" s="20"/>
      <c r="O178" s="20"/>
      <c r="P178" s="20"/>
      <c r="Q178" s="20"/>
      <c r="R178" s="20"/>
      <c r="S178" s="20"/>
      <c r="T178" s="20"/>
      <c r="U178" s="20"/>
      <c r="V178" s="20"/>
      <c r="W178" s="20"/>
      <c r="X178" s="20"/>
      <c r="Y178" s="20"/>
      <c r="Z178" s="20"/>
      <c r="AA178" s="20"/>
      <c r="AB178" s="20"/>
      <c r="AC178" s="20"/>
      <c r="AD178" s="20"/>
      <c r="AE178" s="20"/>
    </row>
    <row r="179" spans="1:31" ht="42" customHeight="1" thickBot="1">
      <c r="A179" s="670"/>
      <c r="B179" s="676"/>
      <c r="C179" s="648">
        <f>C172+1</f>
        <v>26</v>
      </c>
      <c r="D179" s="625" t="s">
        <v>225</v>
      </c>
      <c r="E179" s="612" t="s">
        <v>1601</v>
      </c>
      <c r="F179" s="36" t="s">
        <v>112</v>
      </c>
      <c r="H179" s="614" t="s">
        <v>115</v>
      </c>
      <c r="I179" s="617" t="s">
        <v>128</v>
      </c>
      <c r="J179" s="37" t="s">
        <v>1722</v>
      </c>
      <c r="L179" s="20"/>
      <c r="M179" s="20"/>
      <c r="N179" s="20"/>
      <c r="O179" s="20"/>
      <c r="P179" s="20"/>
      <c r="Q179" s="20"/>
      <c r="R179" s="20"/>
      <c r="S179" s="20"/>
      <c r="T179" s="20"/>
      <c r="U179" s="20"/>
      <c r="V179" s="20"/>
      <c r="W179" s="20"/>
      <c r="X179" s="20"/>
      <c r="Y179" s="20"/>
      <c r="Z179" s="20"/>
      <c r="AA179" s="20"/>
      <c r="AB179" s="20"/>
      <c r="AC179" s="20"/>
      <c r="AD179" s="20"/>
      <c r="AE179" s="20"/>
    </row>
    <row r="180" spans="1:31" ht="42" customHeight="1" thickBot="1">
      <c r="A180" s="670"/>
      <c r="B180" s="676"/>
      <c r="C180" s="649"/>
      <c r="D180" s="625"/>
      <c r="E180" s="613"/>
      <c r="F180" s="36" t="s">
        <v>117</v>
      </c>
      <c r="H180" s="615"/>
      <c r="I180" s="618"/>
      <c r="J180" s="623"/>
      <c r="L180" s="20"/>
      <c r="M180" s="20"/>
      <c r="N180" s="20"/>
      <c r="O180" s="20"/>
      <c r="P180" s="20"/>
      <c r="Q180" s="20"/>
      <c r="R180" s="20"/>
      <c r="S180" s="20"/>
      <c r="T180" s="20"/>
      <c r="U180" s="20"/>
      <c r="V180" s="20"/>
      <c r="W180" s="20"/>
      <c r="X180" s="20"/>
      <c r="Y180" s="20"/>
      <c r="Z180" s="20"/>
      <c r="AA180" s="20"/>
      <c r="AB180" s="20"/>
      <c r="AC180" s="20"/>
      <c r="AD180" s="20"/>
      <c r="AE180" s="20"/>
    </row>
    <row r="181" spans="1:31" ht="42" customHeight="1" thickBot="1">
      <c r="A181" s="670"/>
      <c r="B181" s="676"/>
      <c r="C181" s="649"/>
      <c r="D181" s="625" t="s">
        <v>227</v>
      </c>
      <c r="E181" s="632" t="s">
        <v>1602</v>
      </c>
      <c r="F181" s="36" t="s">
        <v>118</v>
      </c>
      <c r="H181" s="616"/>
      <c r="I181" s="618"/>
      <c r="J181" s="623"/>
      <c r="L181" s="20"/>
      <c r="M181" s="20"/>
      <c r="N181" s="20"/>
      <c r="O181" s="20"/>
      <c r="P181" s="20"/>
      <c r="Q181" s="20"/>
      <c r="R181" s="20"/>
      <c r="S181" s="20"/>
      <c r="T181" s="20"/>
      <c r="U181" s="20"/>
      <c r="V181" s="20"/>
      <c r="W181" s="20"/>
      <c r="X181" s="20"/>
      <c r="Y181" s="20"/>
      <c r="Z181" s="20"/>
      <c r="AA181" s="20"/>
      <c r="AB181" s="20"/>
      <c r="AC181" s="20"/>
      <c r="AD181" s="20"/>
      <c r="AE181" s="20"/>
    </row>
    <row r="182" spans="1:31" ht="42" customHeight="1" thickBot="1">
      <c r="A182" s="670"/>
      <c r="B182" s="676"/>
      <c r="C182" s="649"/>
      <c r="D182" s="625"/>
      <c r="E182" s="633"/>
      <c r="F182" s="38" t="s">
        <v>121</v>
      </c>
      <c r="H182" s="629" t="s">
        <v>122</v>
      </c>
      <c r="I182" s="618"/>
      <c r="J182" s="623"/>
      <c r="L182" s="20"/>
      <c r="M182" s="20"/>
      <c r="N182" s="20"/>
      <c r="O182" s="20"/>
      <c r="P182" s="20"/>
      <c r="Q182" s="20"/>
      <c r="R182" s="20"/>
      <c r="S182" s="20"/>
      <c r="T182" s="20"/>
      <c r="U182" s="20"/>
      <c r="V182" s="20"/>
      <c r="W182" s="20"/>
      <c r="X182" s="20"/>
      <c r="Y182" s="20"/>
      <c r="Z182" s="20"/>
      <c r="AA182" s="20"/>
      <c r="AB182" s="20"/>
      <c r="AC182" s="20"/>
      <c r="AD182" s="20"/>
      <c r="AE182" s="20"/>
    </row>
    <row r="183" spans="1:31" ht="42" customHeight="1" thickBot="1">
      <c r="A183" s="670"/>
      <c r="B183" s="676"/>
      <c r="C183" s="649"/>
      <c r="D183" s="625" t="s">
        <v>228</v>
      </c>
      <c r="E183" s="632" t="s">
        <v>1603</v>
      </c>
      <c r="F183" s="38" t="s">
        <v>123</v>
      </c>
      <c r="H183" s="630"/>
      <c r="I183" s="618"/>
      <c r="J183" s="623"/>
      <c r="L183" s="20"/>
      <c r="M183" s="20"/>
      <c r="N183" s="20"/>
      <c r="O183" s="20"/>
      <c r="P183" s="20"/>
      <c r="Q183" s="20"/>
      <c r="R183" s="20"/>
      <c r="S183" s="20"/>
      <c r="T183" s="20"/>
      <c r="U183" s="20"/>
      <c r="V183" s="20"/>
      <c r="W183" s="20"/>
      <c r="X183" s="20"/>
      <c r="Y183" s="20"/>
      <c r="Z183" s="20"/>
      <c r="AA183" s="20"/>
      <c r="AB183" s="20"/>
      <c r="AC183" s="20"/>
      <c r="AD183" s="20"/>
      <c r="AE183" s="20"/>
    </row>
    <row r="184" spans="1:31" ht="42" customHeight="1" thickBot="1">
      <c r="A184" s="670"/>
      <c r="B184" s="676"/>
      <c r="C184" s="650"/>
      <c r="D184" s="625"/>
      <c r="E184" s="643"/>
      <c r="F184" s="47" t="s">
        <v>126</v>
      </c>
      <c r="H184" s="631"/>
      <c r="I184" s="619"/>
      <c r="J184" s="624"/>
      <c r="L184" s="20"/>
      <c r="M184" s="20"/>
      <c r="N184" s="20"/>
      <c r="O184" s="20"/>
      <c r="P184" s="20"/>
      <c r="Q184" s="20"/>
      <c r="R184" s="20"/>
      <c r="S184" s="20"/>
      <c r="T184" s="20"/>
      <c r="U184" s="20"/>
      <c r="V184" s="20"/>
      <c r="W184" s="20"/>
      <c r="X184" s="20"/>
      <c r="Y184" s="20"/>
      <c r="Z184" s="20"/>
      <c r="AA184" s="20"/>
      <c r="AB184" s="20"/>
      <c r="AC184" s="20"/>
      <c r="AD184" s="20"/>
      <c r="AE184" s="20"/>
    </row>
    <row r="185" spans="1:31" ht="8" customHeight="1" thickBot="1">
      <c r="A185" s="670"/>
      <c r="B185" s="676"/>
      <c r="C185" s="50"/>
      <c r="D185" s="40"/>
      <c r="E185" s="339"/>
      <c r="F185" s="44"/>
      <c r="G185" s="44"/>
      <c r="H185" s="51"/>
      <c r="I185" s="51"/>
      <c r="J185" s="52"/>
      <c r="L185" s="20"/>
      <c r="M185" s="20"/>
      <c r="N185" s="20"/>
      <c r="O185" s="20"/>
      <c r="P185" s="20"/>
      <c r="Q185" s="20"/>
      <c r="R185" s="20"/>
      <c r="S185" s="20"/>
      <c r="T185" s="20"/>
      <c r="U185" s="20"/>
      <c r="V185" s="20"/>
      <c r="W185" s="20"/>
      <c r="X185" s="20"/>
      <c r="Y185" s="20"/>
      <c r="Z185" s="20"/>
      <c r="AA185" s="20"/>
      <c r="AB185" s="20"/>
      <c r="AC185" s="20"/>
      <c r="AD185" s="20"/>
      <c r="AE185" s="20"/>
    </row>
    <row r="186" spans="1:31" ht="42" customHeight="1" thickBot="1">
      <c r="A186" s="670"/>
      <c r="B186" s="676"/>
      <c r="C186" s="648">
        <f>C179+1</f>
        <v>27</v>
      </c>
      <c r="D186" s="625" t="s">
        <v>229</v>
      </c>
      <c r="E186" s="612" t="s">
        <v>1310</v>
      </c>
      <c r="F186" s="36" t="s">
        <v>112</v>
      </c>
      <c r="H186" s="614" t="s">
        <v>115</v>
      </c>
      <c r="I186" s="617" t="s">
        <v>128</v>
      </c>
      <c r="J186" s="37" t="s">
        <v>1722</v>
      </c>
      <c r="L186" s="20"/>
      <c r="M186" s="20"/>
      <c r="N186" s="20"/>
      <c r="O186" s="20"/>
      <c r="P186" s="20"/>
      <c r="Q186" s="20"/>
      <c r="R186" s="20"/>
      <c r="S186" s="20"/>
      <c r="T186" s="20"/>
      <c r="U186" s="20"/>
      <c r="V186" s="20"/>
      <c r="W186" s="20"/>
      <c r="X186" s="20"/>
      <c r="Y186" s="20"/>
      <c r="Z186" s="20"/>
      <c r="AA186" s="20"/>
      <c r="AB186" s="20"/>
      <c r="AC186" s="20"/>
      <c r="AD186" s="20"/>
      <c r="AE186" s="20"/>
    </row>
    <row r="187" spans="1:31" ht="42" customHeight="1" thickBot="1">
      <c r="A187" s="670"/>
      <c r="B187" s="676"/>
      <c r="C187" s="649"/>
      <c r="D187" s="625"/>
      <c r="E187" s="613"/>
      <c r="F187" s="36" t="s">
        <v>117</v>
      </c>
      <c r="H187" s="615"/>
      <c r="I187" s="618"/>
      <c r="J187" s="623"/>
      <c r="L187" s="20"/>
      <c r="M187" s="20"/>
      <c r="N187" s="20"/>
      <c r="O187" s="20"/>
      <c r="P187" s="20"/>
      <c r="Q187" s="20"/>
      <c r="R187" s="20"/>
      <c r="S187" s="20"/>
      <c r="T187" s="20"/>
      <c r="U187" s="20"/>
      <c r="V187" s="20"/>
      <c r="W187" s="20"/>
      <c r="X187" s="20"/>
      <c r="Y187" s="20"/>
      <c r="Z187" s="20"/>
      <c r="AA187" s="20"/>
      <c r="AB187" s="20"/>
      <c r="AC187" s="20"/>
      <c r="AD187" s="20"/>
      <c r="AE187" s="20"/>
    </row>
    <row r="188" spans="1:31" ht="42" customHeight="1" thickBot="1">
      <c r="A188" s="670"/>
      <c r="B188" s="676"/>
      <c r="C188" s="649"/>
      <c r="D188" s="625" t="s">
        <v>230</v>
      </c>
      <c r="E188" s="632" t="s">
        <v>1604</v>
      </c>
      <c r="F188" s="36" t="s">
        <v>118</v>
      </c>
      <c r="H188" s="616"/>
      <c r="I188" s="618"/>
      <c r="J188" s="623"/>
      <c r="L188" s="20"/>
      <c r="M188" s="20"/>
      <c r="N188" s="20"/>
      <c r="O188" s="20"/>
      <c r="P188" s="20"/>
      <c r="Q188" s="20"/>
      <c r="R188" s="20"/>
      <c r="S188" s="20"/>
      <c r="T188" s="20"/>
      <c r="U188" s="20"/>
      <c r="V188" s="20"/>
      <c r="W188" s="20"/>
      <c r="X188" s="20"/>
      <c r="Y188" s="20"/>
      <c r="Z188" s="20"/>
      <c r="AA188" s="20"/>
      <c r="AB188" s="20"/>
      <c r="AC188" s="20"/>
      <c r="AD188" s="20"/>
      <c r="AE188" s="20"/>
    </row>
    <row r="189" spans="1:31" ht="42" customHeight="1" thickBot="1">
      <c r="A189" s="670"/>
      <c r="B189" s="676"/>
      <c r="C189" s="649"/>
      <c r="D189" s="625"/>
      <c r="E189" s="633"/>
      <c r="F189" s="38" t="s">
        <v>121</v>
      </c>
      <c r="H189" s="629" t="s">
        <v>122</v>
      </c>
      <c r="I189" s="618"/>
      <c r="J189" s="623"/>
      <c r="L189" s="20"/>
      <c r="M189" s="20"/>
      <c r="N189" s="20"/>
      <c r="O189" s="20"/>
      <c r="P189" s="20"/>
      <c r="Q189" s="20"/>
      <c r="R189" s="20"/>
      <c r="S189" s="20"/>
      <c r="T189" s="20"/>
      <c r="U189" s="20"/>
      <c r="V189" s="20"/>
      <c r="W189" s="20"/>
      <c r="X189" s="20"/>
      <c r="Y189" s="20"/>
      <c r="Z189" s="20"/>
      <c r="AA189" s="20"/>
      <c r="AB189" s="20"/>
      <c r="AC189" s="20"/>
      <c r="AD189" s="20"/>
      <c r="AE189" s="20"/>
    </row>
    <row r="190" spans="1:31" ht="42" customHeight="1" thickBot="1">
      <c r="A190" s="670"/>
      <c r="B190" s="676"/>
      <c r="C190" s="649"/>
      <c r="D190" s="625" t="s">
        <v>231</v>
      </c>
      <c r="E190" s="632" t="s">
        <v>1605</v>
      </c>
      <c r="F190" s="38" t="s">
        <v>123</v>
      </c>
      <c r="H190" s="630"/>
      <c r="I190" s="618"/>
      <c r="J190" s="623"/>
      <c r="L190" s="20"/>
      <c r="M190" s="20"/>
      <c r="N190" s="20"/>
      <c r="O190" s="20"/>
      <c r="P190" s="20"/>
      <c r="Q190" s="20"/>
      <c r="R190" s="20"/>
      <c r="S190" s="20"/>
      <c r="T190" s="20"/>
      <c r="U190" s="20"/>
      <c r="V190" s="20"/>
      <c r="W190" s="20"/>
      <c r="X190" s="20"/>
      <c r="Y190" s="20"/>
      <c r="Z190" s="20"/>
      <c r="AA190" s="20"/>
      <c r="AB190" s="20"/>
      <c r="AC190" s="20"/>
      <c r="AD190" s="20"/>
      <c r="AE190" s="20"/>
    </row>
    <row r="191" spans="1:31" ht="42" customHeight="1" thickBot="1">
      <c r="A191" s="670"/>
      <c r="B191" s="676"/>
      <c r="C191" s="650"/>
      <c r="D191" s="625"/>
      <c r="E191" s="643"/>
      <c r="F191" s="47" t="s">
        <v>126</v>
      </c>
      <c r="H191" s="631"/>
      <c r="I191" s="619"/>
      <c r="J191" s="624"/>
      <c r="L191" s="20"/>
      <c r="M191" s="20"/>
      <c r="N191" s="20"/>
      <c r="O191" s="20"/>
      <c r="P191" s="20"/>
      <c r="Q191" s="20"/>
      <c r="R191" s="20"/>
      <c r="S191" s="20"/>
      <c r="T191" s="20"/>
      <c r="U191" s="20"/>
      <c r="V191" s="20"/>
      <c r="W191" s="20"/>
      <c r="X191" s="20"/>
      <c r="Y191" s="20"/>
      <c r="Z191" s="20"/>
      <c r="AA191" s="20"/>
      <c r="AB191" s="20"/>
      <c r="AC191" s="20"/>
      <c r="AD191" s="20"/>
      <c r="AE191" s="20"/>
    </row>
    <row r="192" spans="1:31" ht="8" customHeight="1" thickBot="1">
      <c r="A192" s="670"/>
      <c r="B192" s="676"/>
      <c r="C192" s="50"/>
      <c r="D192" s="40"/>
      <c r="E192" s="339"/>
      <c r="F192" s="44"/>
      <c r="G192" s="44"/>
      <c r="H192" s="51"/>
      <c r="I192" s="51"/>
      <c r="J192" s="52"/>
      <c r="L192" s="20"/>
      <c r="M192" s="20"/>
      <c r="N192" s="20"/>
      <c r="O192" s="20"/>
      <c r="P192" s="20"/>
      <c r="Q192" s="20"/>
      <c r="R192" s="20"/>
      <c r="S192" s="20"/>
      <c r="T192" s="20"/>
      <c r="U192" s="20"/>
      <c r="V192" s="20"/>
      <c r="W192" s="20"/>
      <c r="X192" s="20"/>
      <c r="Y192" s="20"/>
      <c r="Z192" s="20"/>
      <c r="AA192" s="20"/>
      <c r="AB192" s="20"/>
      <c r="AC192" s="20"/>
      <c r="AD192" s="20"/>
      <c r="AE192" s="20"/>
    </row>
    <row r="193" spans="1:31" ht="57.75" customHeight="1" thickBot="1">
      <c r="A193" s="670"/>
      <c r="B193" s="676"/>
      <c r="C193" s="648">
        <f>C186+1</f>
        <v>28</v>
      </c>
      <c r="D193" s="625" t="s">
        <v>232</v>
      </c>
      <c r="E193" s="612" t="s">
        <v>1606</v>
      </c>
      <c r="F193" s="36" t="s">
        <v>112</v>
      </c>
      <c r="H193" s="614" t="s">
        <v>115</v>
      </c>
      <c r="I193" s="617" t="s">
        <v>128</v>
      </c>
      <c r="J193" s="37" t="s">
        <v>1722</v>
      </c>
      <c r="L193" s="20"/>
      <c r="M193" s="20"/>
      <c r="N193" s="20"/>
      <c r="O193" s="20"/>
      <c r="P193" s="20"/>
      <c r="Q193" s="20"/>
      <c r="R193" s="20"/>
      <c r="S193" s="20"/>
      <c r="T193" s="20"/>
      <c r="U193" s="20"/>
      <c r="V193" s="20"/>
      <c r="W193" s="20"/>
      <c r="X193" s="20"/>
      <c r="Y193" s="20"/>
      <c r="Z193" s="20"/>
      <c r="AA193" s="20"/>
      <c r="AB193" s="20"/>
      <c r="AC193" s="20"/>
      <c r="AD193" s="20"/>
      <c r="AE193" s="20"/>
    </row>
    <row r="194" spans="1:31" ht="65.25" customHeight="1" thickBot="1">
      <c r="A194" s="670"/>
      <c r="B194" s="676"/>
      <c r="C194" s="649"/>
      <c r="D194" s="626"/>
      <c r="E194" s="613"/>
      <c r="F194" s="36" t="s">
        <v>117</v>
      </c>
      <c r="H194" s="615"/>
      <c r="I194" s="618"/>
      <c r="J194" s="623"/>
      <c r="L194" s="20"/>
      <c r="M194" s="20"/>
      <c r="N194" s="20"/>
      <c r="O194" s="20"/>
      <c r="P194" s="20"/>
      <c r="Q194" s="20"/>
      <c r="R194" s="20"/>
      <c r="S194" s="20"/>
      <c r="T194" s="20"/>
      <c r="U194" s="20"/>
      <c r="V194" s="20"/>
      <c r="W194" s="20"/>
      <c r="X194" s="20"/>
      <c r="Y194" s="20"/>
      <c r="Z194" s="20"/>
      <c r="AA194" s="20"/>
      <c r="AB194" s="20"/>
      <c r="AC194" s="20"/>
      <c r="AD194" s="20"/>
      <c r="AE194" s="20"/>
    </row>
    <row r="195" spans="1:31" ht="42" customHeight="1" thickBot="1">
      <c r="A195" s="670"/>
      <c r="B195" s="676"/>
      <c r="C195" s="649"/>
      <c r="D195" s="625" t="s">
        <v>234</v>
      </c>
      <c r="E195" s="632" t="s">
        <v>1607</v>
      </c>
      <c r="F195" s="36" t="s">
        <v>118</v>
      </c>
      <c r="H195" s="616"/>
      <c r="I195" s="618"/>
      <c r="J195" s="623"/>
      <c r="L195" s="20"/>
      <c r="M195" s="20"/>
      <c r="N195" s="20"/>
      <c r="O195" s="20"/>
      <c r="P195" s="20"/>
      <c r="Q195" s="20"/>
      <c r="R195" s="20"/>
      <c r="S195" s="20"/>
      <c r="T195" s="20"/>
      <c r="U195" s="20"/>
      <c r="V195" s="20"/>
      <c r="W195" s="20"/>
      <c r="X195" s="20"/>
      <c r="Y195" s="20"/>
      <c r="Z195" s="20"/>
      <c r="AA195" s="20"/>
      <c r="AB195" s="20"/>
      <c r="AC195" s="20"/>
      <c r="AD195" s="20"/>
      <c r="AE195" s="20"/>
    </row>
    <row r="196" spans="1:31" ht="42" customHeight="1" thickBot="1">
      <c r="A196" s="670"/>
      <c r="B196" s="676"/>
      <c r="C196" s="649"/>
      <c r="D196" s="626"/>
      <c r="E196" s="633"/>
      <c r="F196" s="38" t="s">
        <v>121</v>
      </c>
      <c r="H196" s="629" t="s">
        <v>122</v>
      </c>
      <c r="I196" s="618"/>
      <c r="J196" s="623"/>
      <c r="L196" s="20"/>
      <c r="M196" s="20"/>
      <c r="N196" s="20"/>
      <c r="O196" s="20"/>
      <c r="P196" s="20"/>
      <c r="Q196" s="20"/>
      <c r="R196" s="20"/>
      <c r="S196" s="20"/>
      <c r="T196" s="20"/>
      <c r="U196" s="20"/>
      <c r="V196" s="20"/>
      <c r="W196" s="20"/>
      <c r="X196" s="20"/>
      <c r="Y196" s="20"/>
      <c r="Z196" s="20"/>
      <c r="AA196" s="20"/>
      <c r="AB196" s="20"/>
      <c r="AC196" s="20"/>
      <c r="AD196" s="20"/>
      <c r="AE196" s="20"/>
    </row>
    <row r="197" spans="1:31" ht="42" customHeight="1" thickBot="1">
      <c r="A197" s="670"/>
      <c r="B197" s="676"/>
      <c r="C197" s="649"/>
      <c r="D197" s="625" t="s">
        <v>235</v>
      </c>
      <c r="E197" s="632" t="s">
        <v>1608</v>
      </c>
      <c r="F197" s="38" t="s">
        <v>123</v>
      </c>
      <c r="H197" s="630"/>
      <c r="I197" s="618"/>
      <c r="J197" s="623"/>
      <c r="L197" s="20"/>
      <c r="M197" s="20"/>
      <c r="N197" s="20"/>
      <c r="O197" s="20"/>
      <c r="P197" s="20"/>
      <c r="Q197" s="20"/>
      <c r="R197" s="20"/>
      <c r="S197" s="20"/>
      <c r="T197" s="20"/>
      <c r="U197" s="20"/>
      <c r="V197" s="20"/>
      <c r="W197" s="20"/>
      <c r="X197" s="20"/>
      <c r="Y197" s="20"/>
      <c r="Z197" s="20"/>
      <c r="AA197" s="20"/>
      <c r="AB197" s="20"/>
      <c r="AC197" s="20"/>
      <c r="AD197" s="20"/>
      <c r="AE197" s="20"/>
    </row>
    <row r="198" spans="1:31" ht="42" customHeight="1" thickBot="1">
      <c r="A198" s="670"/>
      <c r="B198" s="676"/>
      <c r="C198" s="650"/>
      <c r="D198" s="626"/>
      <c r="E198" s="643"/>
      <c r="F198" s="47" t="s">
        <v>126</v>
      </c>
      <c r="H198" s="631"/>
      <c r="I198" s="619"/>
      <c r="J198" s="624"/>
      <c r="L198" s="20"/>
      <c r="M198" s="20"/>
      <c r="N198" s="20"/>
      <c r="O198" s="20"/>
      <c r="P198" s="20"/>
      <c r="Q198" s="20"/>
      <c r="R198" s="20"/>
      <c r="S198" s="20"/>
      <c r="T198" s="20"/>
      <c r="U198" s="20"/>
      <c r="V198" s="20"/>
      <c r="W198" s="20"/>
      <c r="X198" s="20"/>
      <c r="Y198" s="20"/>
      <c r="Z198" s="20"/>
      <c r="AA198" s="20"/>
      <c r="AB198" s="20"/>
      <c r="AC198" s="20"/>
      <c r="AD198" s="20"/>
      <c r="AE198" s="20"/>
    </row>
    <row r="199" spans="1:31" ht="8" customHeight="1" thickBot="1">
      <c r="A199" s="670"/>
      <c r="B199" s="55"/>
      <c r="C199" s="50"/>
      <c r="D199" s="40"/>
      <c r="E199" s="339"/>
      <c r="F199" s="44"/>
      <c r="G199" s="44"/>
      <c r="H199" s="51"/>
      <c r="I199" s="51"/>
      <c r="J199" s="52"/>
      <c r="L199" s="20"/>
      <c r="M199" s="20"/>
      <c r="N199" s="20"/>
      <c r="O199" s="20"/>
      <c r="P199" s="20"/>
      <c r="Q199" s="20"/>
      <c r="R199" s="20"/>
      <c r="S199" s="20"/>
      <c r="T199" s="20"/>
      <c r="U199" s="20"/>
      <c r="V199" s="20"/>
      <c r="W199" s="20"/>
      <c r="X199" s="20"/>
      <c r="Y199" s="20"/>
      <c r="Z199" s="20"/>
      <c r="AA199" s="20"/>
      <c r="AB199" s="20"/>
      <c r="AC199" s="20"/>
      <c r="AD199" s="20"/>
      <c r="AE199" s="20"/>
    </row>
    <row r="200" spans="1:31" ht="42" customHeight="1" thickBot="1">
      <c r="A200" s="670"/>
      <c r="B200" s="675" t="s">
        <v>237</v>
      </c>
      <c r="C200" s="648">
        <f>C193+1</f>
        <v>29</v>
      </c>
      <c r="D200" s="625" t="s">
        <v>238</v>
      </c>
      <c r="E200" s="627" t="s">
        <v>1609</v>
      </c>
      <c r="F200" s="36" t="s">
        <v>112</v>
      </c>
      <c r="H200" s="614" t="s">
        <v>115</v>
      </c>
      <c r="I200" s="617" t="s">
        <v>128</v>
      </c>
      <c r="J200" s="37" t="s">
        <v>1723</v>
      </c>
      <c r="L200" s="20"/>
      <c r="M200" s="20"/>
      <c r="N200" s="20"/>
      <c r="O200" s="20"/>
      <c r="P200" s="20"/>
      <c r="Q200" s="20"/>
      <c r="R200" s="20"/>
      <c r="S200" s="20"/>
      <c r="T200" s="20"/>
      <c r="U200" s="20"/>
      <c r="V200" s="20"/>
      <c r="W200" s="20"/>
      <c r="X200" s="20"/>
      <c r="Y200" s="20"/>
      <c r="Z200" s="20"/>
      <c r="AA200" s="20"/>
      <c r="AB200" s="20"/>
      <c r="AC200" s="20"/>
      <c r="AD200" s="20"/>
      <c r="AE200" s="20"/>
    </row>
    <row r="201" spans="1:31" ht="42" customHeight="1" thickBot="1">
      <c r="A201" s="670"/>
      <c r="B201" s="676"/>
      <c r="C201" s="649"/>
      <c r="D201" s="625"/>
      <c r="E201" s="628"/>
      <c r="F201" s="36" t="s">
        <v>117</v>
      </c>
      <c r="H201" s="615"/>
      <c r="I201" s="618"/>
      <c r="J201" s="623"/>
      <c r="L201" s="20"/>
      <c r="M201" s="20"/>
      <c r="N201" s="20"/>
      <c r="O201" s="20"/>
      <c r="P201" s="20"/>
      <c r="Q201" s="20"/>
      <c r="R201" s="20"/>
      <c r="S201" s="20"/>
      <c r="T201" s="20"/>
      <c r="U201" s="20"/>
      <c r="V201" s="20"/>
      <c r="W201" s="20"/>
      <c r="X201" s="20"/>
      <c r="Y201" s="20"/>
      <c r="Z201" s="20"/>
      <c r="AA201" s="20"/>
      <c r="AB201" s="20"/>
      <c r="AC201" s="20"/>
      <c r="AD201" s="20"/>
      <c r="AE201" s="20"/>
    </row>
    <row r="202" spans="1:31" ht="42" customHeight="1" thickBot="1">
      <c r="A202" s="670"/>
      <c r="B202" s="676"/>
      <c r="C202" s="649"/>
      <c r="D202" s="625" t="s">
        <v>239</v>
      </c>
      <c r="E202" s="627" t="s">
        <v>1610</v>
      </c>
      <c r="F202" s="36" t="s">
        <v>118</v>
      </c>
      <c r="H202" s="616"/>
      <c r="I202" s="618"/>
      <c r="J202" s="623"/>
      <c r="L202" s="20"/>
      <c r="M202" s="20"/>
      <c r="N202" s="20"/>
      <c r="O202" s="20"/>
      <c r="P202" s="20"/>
      <c r="Q202" s="20"/>
      <c r="R202" s="20"/>
      <c r="S202" s="20"/>
      <c r="T202" s="20"/>
      <c r="U202" s="20"/>
      <c r="V202" s="20"/>
      <c r="W202" s="20"/>
      <c r="X202" s="20"/>
      <c r="Y202" s="20"/>
      <c r="Z202" s="20"/>
      <c r="AA202" s="20"/>
      <c r="AB202" s="20"/>
      <c r="AC202" s="20"/>
      <c r="AD202" s="20"/>
      <c r="AE202" s="20"/>
    </row>
    <row r="203" spans="1:31" ht="42" customHeight="1" thickBot="1">
      <c r="A203" s="670"/>
      <c r="B203" s="676"/>
      <c r="C203" s="649"/>
      <c r="D203" s="625"/>
      <c r="E203" s="628"/>
      <c r="F203" s="38" t="s">
        <v>121</v>
      </c>
      <c r="H203" s="629" t="s">
        <v>122</v>
      </c>
      <c r="I203" s="618"/>
      <c r="J203" s="623"/>
      <c r="L203" s="20"/>
      <c r="M203" s="20"/>
      <c r="N203" s="20"/>
      <c r="O203" s="20"/>
      <c r="P203" s="20"/>
      <c r="Q203" s="20"/>
      <c r="R203" s="20"/>
      <c r="S203" s="20"/>
      <c r="T203" s="20"/>
      <c r="U203" s="20"/>
      <c r="V203" s="20"/>
      <c r="W203" s="20"/>
      <c r="X203" s="20"/>
      <c r="Y203" s="20"/>
      <c r="Z203" s="20"/>
      <c r="AA203" s="20"/>
      <c r="AB203" s="20"/>
      <c r="AC203" s="20"/>
      <c r="AD203" s="20"/>
      <c r="AE203" s="20"/>
    </row>
    <row r="204" spans="1:31" ht="42" customHeight="1" thickBot="1">
      <c r="A204" s="670"/>
      <c r="B204" s="676"/>
      <c r="C204" s="649"/>
      <c r="D204" s="625" t="s">
        <v>240</v>
      </c>
      <c r="E204" s="627" t="s">
        <v>1611</v>
      </c>
      <c r="F204" s="38" t="s">
        <v>123</v>
      </c>
      <c r="H204" s="630"/>
      <c r="I204" s="618"/>
      <c r="J204" s="623"/>
      <c r="L204" s="20"/>
      <c r="M204" s="20"/>
      <c r="N204" s="20"/>
      <c r="O204" s="20"/>
      <c r="P204" s="20"/>
      <c r="Q204" s="20"/>
      <c r="R204" s="20"/>
      <c r="S204" s="20"/>
      <c r="T204" s="20"/>
      <c r="U204" s="20"/>
      <c r="V204" s="20"/>
      <c r="W204" s="20"/>
      <c r="X204" s="20"/>
      <c r="Y204" s="20"/>
      <c r="Z204" s="20"/>
      <c r="AA204" s="20"/>
      <c r="AB204" s="20"/>
      <c r="AC204" s="20"/>
      <c r="AD204" s="20"/>
      <c r="AE204" s="20"/>
    </row>
    <row r="205" spans="1:31" ht="42" customHeight="1" thickBot="1">
      <c r="A205" s="670"/>
      <c r="B205" s="676"/>
      <c r="C205" s="650"/>
      <c r="D205" s="625"/>
      <c r="E205" s="628"/>
      <c r="F205" s="47" t="s">
        <v>126</v>
      </c>
      <c r="H205" s="631"/>
      <c r="I205" s="619"/>
      <c r="J205" s="624"/>
      <c r="L205" s="20"/>
      <c r="M205" s="20"/>
      <c r="N205" s="20"/>
      <c r="O205" s="20"/>
      <c r="P205" s="20"/>
      <c r="Q205" s="20"/>
      <c r="R205" s="20"/>
      <c r="S205" s="20"/>
      <c r="T205" s="20"/>
      <c r="U205" s="20"/>
      <c r="V205" s="20"/>
      <c r="W205" s="20"/>
      <c r="X205" s="20"/>
      <c r="Y205" s="20"/>
      <c r="Z205" s="20"/>
      <c r="AA205" s="20"/>
      <c r="AB205" s="20"/>
      <c r="AC205" s="20"/>
      <c r="AD205" s="20"/>
      <c r="AE205" s="20"/>
    </row>
    <row r="206" spans="1:31" ht="8" customHeight="1" thickBot="1">
      <c r="A206" s="670"/>
      <c r="B206" s="676"/>
      <c r="C206" s="50"/>
      <c r="D206" s="40"/>
      <c r="E206" s="339"/>
      <c r="F206" s="44"/>
      <c r="G206" s="44"/>
      <c r="H206" s="51"/>
      <c r="I206" s="51"/>
      <c r="J206" s="52"/>
      <c r="L206" s="20"/>
      <c r="M206" s="20"/>
      <c r="N206" s="20"/>
      <c r="O206" s="20"/>
      <c r="P206" s="20"/>
      <c r="Q206" s="20"/>
      <c r="R206" s="20"/>
      <c r="S206" s="20"/>
      <c r="T206" s="20"/>
      <c r="U206" s="20"/>
      <c r="V206" s="20"/>
      <c r="W206" s="20"/>
      <c r="X206" s="20"/>
      <c r="Y206" s="20"/>
      <c r="Z206" s="20"/>
      <c r="AA206" s="20"/>
      <c r="AB206" s="20"/>
      <c r="AC206" s="20"/>
      <c r="AD206" s="20"/>
      <c r="AE206" s="20"/>
    </row>
    <row r="207" spans="1:31" ht="42" customHeight="1" thickBot="1">
      <c r="A207" s="670"/>
      <c r="B207" s="676"/>
      <c r="C207" s="648">
        <f>C200+1</f>
        <v>30</v>
      </c>
      <c r="D207" s="625" t="s">
        <v>241</v>
      </c>
      <c r="E207" s="632" t="s">
        <v>1612</v>
      </c>
      <c r="F207" s="36" t="s">
        <v>112</v>
      </c>
      <c r="H207" s="614" t="s">
        <v>115</v>
      </c>
      <c r="I207" s="617" t="s">
        <v>128</v>
      </c>
      <c r="J207" s="37" t="s">
        <v>1723</v>
      </c>
      <c r="L207" s="20"/>
      <c r="M207" s="20"/>
      <c r="N207" s="20"/>
      <c r="O207" s="20"/>
      <c r="P207" s="20"/>
      <c r="Q207" s="20"/>
      <c r="R207" s="20"/>
      <c r="S207" s="20"/>
      <c r="T207" s="20"/>
      <c r="U207" s="20"/>
      <c r="V207" s="20"/>
      <c r="W207" s="20"/>
      <c r="X207" s="20"/>
      <c r="Y207" s="20"/>
      <c r="Z207" s="20"/>
      <c r="AA207" s="20"/>
      <c r="AB207" s="20"/>
      <c r="AC207" s="20"/>
      <c r="AD207" s="20"/>
      <c r="AE207" s="20"/>
    </row>
    <row r="208" spans="1:31" ht="58.5" customHeight="1" thickBot="1">
      <c r="A208" s="670"/>
      <c r="B208" s="676"/>
      <c r="C208" s="649"/>
      <c r="D208" s="626"/>
      <c r="E208" s="633"/>
      <c r="F208" s="36" t="s">
        <v>117</v>
      </c>
      <c r="H208" s="615"/>
      <c r="I208" s="618"/>
      <c r="J208" s="623"/>
      <c r="L208" s="20"/>
      <c r="M208" s="20"/>
      <c r="N208" s="20"/>
      <c r="O208" s="20"/>
      <c r="P208" s="20"/>
      <c r="Q208" s="20"/>
      <c r="R208" s="20"/>
      <c r="S208" s="20"/>
      <c r="T208" s="20"/>
      <c r="U208" s="20"/>
      <c r="V208" s="20"/>
      <c r="W208" s="20"/>
      <c r="X208" s="20"/>
      <c r="Y208" s="20"/>
      <c r="Z208" s="20"/>
      <c r="AA208" s="20"/>
      <c r="AB208" s="20"/>
      <c r="AC208" s="20"/>
      <c r="AD208" s="20"/>
      <c r="AE208" s="20"/>
    </row>
    <row r="209" spans="1:31" ht="42" customHeight="1" thickBot="1">
      <c r="A209" s="670"/>
      <c r="B209" s="676"/>
      <c r="C209" s="649"/>
      <c r="D209" s="625" t="s">
        <v>242</v>
      </c>
      <c r="E209" s="632" t="s">
        <v>1613</v>
      </c>
      <c r="F209" s="36" t="s">
        <v>118</v>
      </c>
      <c r="H209" s="616"/>
      <c r="I209" s="618"/>
      <c r="J209" s="623"/>
      <c r="L209" s="20"/>
      <c r="M209" s="20"/>
      <c r="N209" s="20"/>
      <c r="O209" s="20"/>
      <c r="P209" s="20"/>
      <c r="Q209" s="20"/>
      <c r="R209" s="20"/>
      <c r="S209" s="20"/>
      <c r="T209" s="20"/>
      <c r="U209" s="20"/>
      <c r="V209" s="20"/>
      <c r="W209" s="20"/>
      <c r="X209" s="20"/>
      <c r="Y209" s="20"/>
      <c r="Z209" s="20"/>
      <c r="AA209" s="20"/>
      <c r="AB209" s="20"/>
      <c r="AC209" s="20"/>
      <c r="AD209" s="20"/>
      <c r="AE209" s="20"/>
    </row>
    <row r="210" spans="1:31" ht="42" customHeight="1" thickBot="1">
      <c r="A210" s="670"/>
      <c r="B210" s="676"/>
      <c r="C210" s="649"/>
      <c r="D210" s="626"/>
      <c r="E210" s="643"/>
      <c r="F210" s="38" t="s">
        <v>121</v>
      </c>
      <c r="H210" s="629" t="s">
        <v>122</v>
      </c>
      <c r="I210" s="618"/>
      <c r="J210" s="623"/>
      <c r="L210" s="20"/>
      <c r="M210" s="20"/>
      <c r="N210" s="20"/>
      <c r="O210" s="20"/>
      <c r="P210" s="20"/>
      <c r="Q210" s="20"/>
      <c r="R210" s="20"/>
      <c r="S210" s="20"/>
      <c r="T210" s="20"/>
      <c r="U210" s="20"/>
      <c r="V210" s="20"/>
      <c r="W210" s="20"/>
      <c r="X210" s="20"/>
      <c r="Y210" s="20"/>
      <c r="Z210" s="20"/>
      <c r="AA210" s="20"/>
      <c r="AB210" s="20"/>
      <c r="AC210" s="20"/>
      <c r="AD210" s="20"/>
      <c r="AE210" s="20"/>
    </row>
    <row r="211" spans="1:31" ht="42" customHeight="1" thickBot="1">
      <c r="A211" s="670"/>
      <c r="B211" s="676"/>
      <c r="C211" s="649"/>
      <c r="D211" s="625" t="s">
        <v>243</v>
      </c>
      <c r="E211" s="632" t="s">
        <v>1614</v>
      </c>
      <c r="F211" s="38" t="s">
        <v>123</v>
      </c>
      <c r="H211" s="630"/>
      <c r="I211" s="618"/>
      <c r="J211" s="623"/>
      <c r="L211" s="20"/>
      <c r="M211" s="20"/>
      <c r="N211" s="20"/>
      <c r="O211" s="20"/>
      <c r="P211" s="20"/>
      <c r="Q211" s="20"/>
      <c r="R211" s="20"/>
      <c r="S211" s="20"/>
      <c r="T211" s="20"/>
      <c r="U211" s="20"/>
      <c r="V211" s="20"/>
      <c r="W211" s="20"/>
      <c r="X211" s="20"/>
      <c r="Y211" s="20"/>
      <c r="Z211" s="20"/>
      <c r="AA211" s="20"/>
      <c r="AB211" s="20"/>
      <c r="AC211" s="20"/>
      <c r="AD211" s="20"/>
      <c r="AE211" s="20"/>
    </row>
    <row r="212" spans="1:31" ht="42" customHeight="1" thickBot="1">
      <c r="A212" s="670"/>
      <c r="B212" s="676"/>
      <c r="C212" s="650"/>
      <c r="D212" s="626"/>
      <c r="E212" s="643"/>
      <c r="F212" s="47" t="s">
        <v>126</v>
      </c>
      <c r="H212" s="631"/>
      <c r="I212" s="619"/>
      <c r="J212" s="624"/>
      <c r="L212" s="20"/>
      <c r="M212" s="20"/>
      <c r="N212" s="20"/>
      <c r="O212" s="20"/>
      <c r="P212" s="20"/>
      <c r="Q212" s="20"/>
      <c r="R212" s="20"/>
      <c r="S212" s="20"/>
      <c r="T212" s="20"/>
      <c r="U212" s="20"/>
      <c r="V212" s="20"/>
      <c r="W212" s="20"/>
      <c r="X212" s="20"/>
      <c r="Y212" s="20"/>
      <c r="Z212" s="20"/>
      <c r="AA212" s="20"/>
      <c r="AB212" s="20"/>
      <c r="AC212" s="20"/>
      <c r="AD212" s="20"/>
      <c r="AE212" s="20"/>
    </row>
    <row r="213" spans="1:31" ht="8" customHeight="1" thickBot="1">
      <c r="A213" s="670"/>
      <c r="B213" s="676"/>
      <c r="C213" s="50"/>
      <c r="D213" s="40"/>
      <c r="E213" s="339"/>
      <c r="F213" s="44"/>
      <c r="G213" s="44"/>
      <c r="H213" s="51"/>
      <c r="I213" s="51"/>
      <c r="J213" s="52"/>
      <c r="L213" s="20"/>
      <c r="M213" s="20"/>
      <c r="N213" s="20"/>
      <c r="O213" s="20"/>
      <c r="P213" s="20"/>
      <c r="Q213" s="20"/>
      <c r="R213" s="20"/>
      <c r="S213" s="20"/>
      <c r="T213" s="20"/>
      <c r="U213" s="20"/>
      <c r="V213" s="20"/>
      <c r="W213" s="20"/>
      <c r="X213" s="20"/>
      <c r="Y213" s="20"/>
      <c r="Z213" s="20"/>
      <c r="AA213" s="20"/>
      <c r="AB213" s="20"/>
      <c r="AC213" s="20"/>
      <c r="AD213" s="20"/>
      <c r="AE213" s="20"/>
    </row>
    <row r="214" spans="1:31" ht="42" customHeight="1" thickBot="1">
      <c r="A214" s="670"/>
      <c r="B214" s="676"/>
      <c r="C214" s="648">
        <f>C207+1</f>
        <v>31</v>
      </c>
      <c r="D214" s="625" t="s">
        <v>244</v>
      </c>
      <c r="E214" s="612" t="s">
        <v>1615</v>
      </c>
      <c r="F214" s="36" t="s">
        <v>112</v>
      </c>
      <c r="H214" s="614" t="s">
        <v>115</v>
      </c>
      <c r="I214" s="617" t="s">
        <v>128</v>
      </c>
      <c r="J214" s="37" t="s">
        <v>1723</v>
      </c>
      <c r="L214" s="20"/>
      <c r="M214" s="20"/>
      <c r="N214" s="20"/>
      <c r="O214" s="20"/>
      <c r="P214" s="20"/>
      <c r="Q214" s="20"/>
      <c r="R214" s="20"/>
      <c r="S214" s="20"/>
      <c r="T214" s="20"/>
      <c r="U214" s="20"/>
      <c r="V214" s="20"/>
      <c r="W214" s="20"/>
      <c r="X214" s="20"/>
      <c r="Y214" s="20"/>
      <c r="Z214" s="20"/>
      <c r="AA214" s="20"/>
      <c r="AB214" s="20"/>
      <c r="AC214" s="20"/>
      <c r="AD214" s="20"/>
      <c r="AE214" s="20"/>
    </row>
    <row r="215" spans="1:31" ht="78" customHeight="1" thickBot="1">
      <c r="A215" s="670"/>
      <c r="B215" s="676"/>
      <c r="C215" s="649"/>
      <c r="D215" s="625"/>
      <c r="E215" s="613"/>
      <c r="F215" s="36" t="s">
        <v>117</v>
      </c>
      <c r="H215" s="615"/>
      <c r="I215" s="618"/>
      <c r="J215" s="623"/>
      <c r="L215" s="20"/>
      <c r="M215" s="20"/>
      <c r="N215" s="20"/>
      <c r="O215" s="20"/>
      <c r="P215" s="20"/>
      <c r="Q215" s="20"/>
      <c r="R215" s="20"/>
      <c r="S215" s="20"/>
      <c r="T215" s="20"/>
      <c r="U215" s="20"/>
      <c r="V215" s="20"/>
      <c r="W215" s="20"/>
      <c r="X215" s="20"/>
      <c r="Y215" s="20"/>
      <c r="Z215" s="20"/>
      <c r="AA215" s="20"/>
      <c r="AB215" s="20"/>
      <c r="AC215" s="20"/>
      <c r="AD215" s="20"/>
      <c r="AE215" s="20"/>
    </row>
    <row r="216" spans="1:31" ht="42" customHeight="1" thickBot="1">
      <c r="A216" s="670"/>
      <c r="B216" s="676"/>
      <c r="C216" s="649"/>
      <c r="D216" s="625" t="s">
        <v>245</v>
      </c>
      <c r="E216" s="632" t="s">
        <v>1616</v>
      </c>
      <c r="F216" s="36" t="s">
        <v>118</v>
      </c>
      <c r="H216" s="616"/>
      <c r="I216" s="618"/>
      <c r="J216" s="623"/>
      <c r="L216" s="20"/>
      <c r="M216" s="20"/>
      <c r="N216" s="20"/>
      <c r="O216" s="20"/>
      <c r="P216" s="20"/>
      <c r="Q216" s="20"/>
      <c r="R216" s="20"/>
      <c r="S216" s="20"/>
      <c r="T216" s="20"/>
      <c r="U216" s="20"/>
      <c r="V216" s="20"/>
      <c r="W216" s="20"/>
      <c r="X216" s="20"/>
      <c r="Y216" s="20"/>
      <c r="Z216" s="20"/>
      <c r="AA216" s="20"/>
      <c r="AB216" s="20"/>
      <c r="AC216" s="20"/>
      <c r="AD216" s="20"/>
      <c r="AE216" s="20"/>
    </row>
    <row r="217" spans="1:31" ht="42" customHeight="1" thickBot="1">
      <c r="A217" s="670"/>
      <c r="B217" s="676"/>
      <c r="C217" s="649"/>
      <c r="D217" s="626"/>
      <c r="E217" s="633"/>
      <c r="F217" s="38" t="s">
        <v>121</v>
      </c>
      <c r="H217" s="629" t="s">
        <v>122</v>
      </c>
      <c r="I217" s="618"/>
      <c r="J217" s="623"/>
      <c r="L217" s="20"/>
      <c r="M217" s="20"/>
      <c r="N217" s="20"/>
      <c r="O217" s="20"/>
      <c r="P217" s="20"/>
      <c r="Q217" s="20"/>
      <c r="R217" s="20"/>
      <c r="S217" s="20"/>
      <c r="T217" s="20"/>
      <c r="U217" s="20"/>
      <c r="V217" s="20"/>
      <c r="W217" s="20"/>
      <c r="X217" s="20"/>
      <c r="Y217" s="20"/>
      <c r="Z217" s="20"/>
      <c r="AA217" s="20"/>
      <c r="AB217" s="20"/>
      <c r="AC217" s="20"/>
      <c r="AD217" s="20"/>
      <c r="AE217" s="20"/>
    </row>
    <row r="218" spans="1:31" ht="42" customHeight="1" thickBot="1">
      <c r="A218" s="670"/>
      <c r="B218" s="676"/>
      <c r="C218" s="649"/>
      <c r="D218" s="625" t="s">
        <v>247</v>
      </c>
      <c r="E218" s="632" t="s">
        <v>1617</v>
      </c>
      <c r="F218" s="38" t="s">
        <v>123</v>
      </c>
      <c r="H218" s="630"/>
      <c r="I218" s="618"/>
      <c r="J218" s="623"/>
      <c r="L218" s="20"/>
      <c r="M218" s="20"/>
      <c r="N218" s="20"/>
      <c r="O218" s="20"/>
      <c r="P218" s="20"/>
      <c r="Q218" s="20"/>
      <c r="R218" s="20"/>
      <c r="S218" s="20"/>
      <c r="T218" s="20"/>
      <c r="U218" s="20"/>
      <c r="V218" s="20"/>
      <c r="W218" s="20"/>
      <c r="X218" s="20"/>
      <c r="Y218" s="20"/>
      <c r="Z218" s="20"/>
      <c r="AA218" s="20"/>
      <c r="AB218" s="20"/>
      <c r="AC218" s="20"/>
      <c r="AD218" s="20"/>
      <c r="AE218" s="20"/>
    </row>
    <row r="219" spans="1:31" ht="42" customHeight="1" thickBot="1">
      <c r="A219" s="670"/>
      <c r="B219" s="676"/>
      <c r="C219" s="650"/>
      <c r="D219" s="626"/>
      <c r="E219" s="643"/>
      <c r="F219" s="47" t="s">
        <v>126</v>
      </c>
      <c r="H219" s="631"/>
      <c r="I219" s="619"/>
      <c r="J219" s="624"/>
      <c r="L219" s="20"/>
      <c r="M219" s="20"/>
      <c r="N219" s="20"/>
      <c r="O219" s="20"/>
      <c r="P219" s="20"/>
      <c r="Q219" s="20"/>
      <c r="R219" s="20"/>
      <c r="S219" s="20"/>
      <c r="T219" s="20"/>
      <c r="U219" s="20"/>
      <c r="V219" s="20"/>
      <c r="W219" s="20"/>
      <c r="X219" s="20"/>
      <c r="Y219" s="20"/>
      <c r="Z219" s="20"/>
      <c r="AA219" s="20"/>
      <c r="AB219" s="20"/>
      <c r="AC219" s="20"/>
      <c r="AD219" s="20"/>
      <c r="AE219" s="20"/>
    </row>
    <row r="220" spans="1:31" ht="8" customHeight="1" thickBot="1">
      <c r="A220" s="670"/>
      <c r="B220" s="676"/>
      <c r="C220" s="50"/>
      <c r="D220" s="40"/>
      <c r="E220" s="339"/>
      <c r="F220" s="44"/>
      <c r="G220" s="44"/>
      <c r="H220" s="51"/>
      <c r="I220" s="51"/>
      <c r="J220" s="52"/>
      <c r="L220" s="20"/>
      <c r="M220" s="20"/>
      <c r="N220" s="20"/>
      <c r="O220" s="20"/>
      <c r="P220" s="20"/>
      <c r="Q220" s="20"/>
      <c r="R220" s="20"/>
      <c r="S220" s="20"/>
      <c r="T220" s="20"/>
      <c r="U220" s="20"/>
      <c r="V220" s="20"/>
      <c r="W220" s="20"/>
      <c r="X220" s="20"/>
      <c r="Y220" s="20"/>
      <c r="Z220" s="20"/>
      <c r="AA220" s="20"/>
      <c r="AB220" s="20"/>
      <c r="AC220" s="20"/>
      <c r="AD220" s="20"/>
      <c r="AE220" s="20"/>
    </row>
    <row r="221" spans="1:31" ht="42" customHeight="1" thickBot="1">
      <c r="A221" s="670"/>
      <c r="B221" s="676"/>
      <c r="C221" s="648">
        <f>C214+1</f>
        <v>32</v>
      </c>
      <c r="D221" s="625" t="s">
        <v>248</v>
      </c>
      <c r="E221" s="627" t="s">
        <v>1618</v>
      </c>
      <c r="F221" s="36" t="s">
        <v>112</v>
      </c>
      <c r="H221" s="614" t="s">
        <v>249</v>
      </c>
      <c r="I221" s="617" t="s">
        <v>128</v>
      </c>
      <c r="J221" s="37" t="s">
        <v>1723</v>
      </c>
      <c r="L221" s="20"/>
      <c r="M221" s="20"/>
      <c r="N221" s="20"/>
      <c r="O221" s="20"/>
      <c r="P221" s="20"/>
      <c r="Q221" s="20"/>
      <c r="R221" s="20"/>
      <c r="S221" s="20"/>
      <c r="T221" s="20"/>
      <c r="U221" s="20"/>
      <c r="V221" s="20"/>
      <c r="W221" s="20"/>
      <c r="X221" s="20"/>
      <c r="Y221" s="20"/>
      <c r="Z221" s="20"/>
      <c r="AA221" s="20"/>
      <c r="AB221" s="20"/>
      <c r="AC221" s="20"/>
      <c r="AD221" s="20"/>
      <c r="AE221" s="20"/>
    </row>
    <row r="222" spans="1:31" ht="49.5" customHeight="1" thickBot="1">
      <c r="A222" s="670"/>
      <c r="B222" s="676"/>
      <c r="C222" s="649"/>
      <c r="D222" s="626"/>
      <c r="E222" s="628"/>
      <c r="F222" s="36" t="s">
        <v>117</v>
      </c>
      <c r="H222" s="615"/>
      <c r="I222" s="618"/>
      <c r="J222" s="623"/>
      <c r="L222" s="20"/>
      <c r="M222" s="20"/>
      <c r="N222" s="20"/>
      <c r="O222" s="20"/>
      <c r="P222" s="20"/>
      <c r="Q222" s="20"/>
      <c r="R222" s="20"/>
      <c r="S222" s="20"/>
      <c r="T222" s="20"/>
      <c r="U222" s="20"/>
      <c r="V222" s="20"/>
      <c r="W222" s="20"/>
      <c r="X222" s="20"/>
      <c r="Y222" s="20"/>
      <c r="Z222" s="20"/>
      <c r="AA222" s="20"/>
      <c r="AB222" s="20"/>
      <c r="AC222" s="20"/>
      <c r="AD222" s="20"/>
      <c r="AE222" s="20"/>
    </row>
    <row r="223" spans="1:31" ht="42" customHeight="1" thickBot="1">
      <c r="A223" s="670"/>
      <c r="B223" s="676"/>
      <c r="C223" s="649"/>
      <c r="D223" s="625" t="s">
        <v>251</v>
      </c>
      <c r="E223" s="627" t="s">
        <v>1619</v>
      </c>
      <c r="F223" s="36" t="s">
        <v>118</v>
      </c>
      <c r="H223" s="616"/>
      <c r="I223" s="618"/>
      <c r="J223" s="623"/>
      <c r="L223" s="20"/>
      <c r="M223" s="20"/>
      <c r="N223" s="20"/>
      <c r="O223" s="20"/>
      <c r="P223" s="20"/>
      <c r="Q223" s="20"/>
      <c r="R223" s="20"/>
      <c r="S223" s="20"/>
      <c r="T223" s="20"/>
      <c r="U223" s="20"/>
      <c r="V223" s="20"/>
      <c r="W223" s="20"/>
      <c r="X223" s="20"/>
      <c r="Y223" s="20"/>
      <c r="Z223" s="20"/>
      <c r="AA223" s="20"/>
      <c r="AB223" s="20"/>
      <c r="AC223" s="20"/>
      <c r="AD223" s="20"/>
      <c r="AE223" s="20"/>
    </row>
    <row r="224" spans="1:31" ht="42" customHeight="1" thickBot="1">
      <c r="A224" s="670"/>
      <c r="B224" s="676"/>
      <c r="C224" s="649"/>
      <c r="D224" s="626"/>
      <c r="E224" s="628"/>
      <c r="F224" s="38" t="s">
        <v>121</v>
      </c>
      <c r="H224" s="629" t="s">
        <v>252</v>
      </c>
      <c r="I224" s="618"/>
      <c r="J224" s="623"/>
      <c r="L224" s="20"/>
      <c r="M224" s="20"/>
      <c r="N224" s="20"/>
      <c r="O224" s="20"/>
      <c r="P224" s="20"/>
      <c r="Q224" s="20"/>
      <c r="R224" s="20"/>
      <c r="S224" s="20"/>
      <c r="T224" s="20"/>
      <c r="U224" s="20"/>
      <c r="V224" s="20"/>
      <c r="W224" s="20"/>
      <c r="X224" s="20"/>
      <c r="Y224" s="20"/>
      <c r="Z224" s="20"/>
      <c r="AA224" s="20"/>
      <c r="AB224" s="20"/>
      <c r="AC224" s="20"/>
      <c r="AD224" s="20"/>
      <c r="AE224" s="20"/>
    </row>
    <row r="225" spans="1:31" ht="42" customHeight="1" thickBot="1">
      <c r="A225" s="670"/>
      <c r="B225" s="676"/>
      <c r="C225" s="649"/>
      <c r="D225" s="625" t="s">
        <v>253</v>
      </c>
      <c r="E225" s="627" t="s">
        <v>254</v>
      </c>
      <c r="F225" s="38" t="s">
        <v>123</v>
      </c>
      <c r="H225" s="630"/>
      <c r="I225" s="618"/>
      <c r="J225" s="623"/>
      <c r="L225" s="20"/>
      <c r="M225" s="20"/>
      <c r="N225" s="20"/>
      <c r="O225" s="20"/>
      <c r="P225" s="20"/>
      <c r="Q225" s="20"/>
      <c r="R225" s="20"/>
      <c r="S225" s="20"/>
      <c r="T225" s="20"/>
      <c r="U225" s="20"/>
      <c r="V225" s="20"/>
      <c r="W225" s="20"/>
      <c r="X225" s="20"/>
      <c r="Y225" s="20"/>
      <c r="Z225" s="20"/>
      <c r="AA225" s="20"/>
      <c r="AB225" s="20"/>
      <c r="AC225" s="20"/>
      <c r="AD225" s="20"/>
      <c r="AE225" s="20"/>
    </row>
    <row r="226" spans="1:31" ht="42" customHeight="1" thickBot="1">
      <c r="A226" s="670"/>
      <c r="B226" s="676"/>
      <c r="C226" s="650"/>
      <c r="D226" s="626"/>
      <c r="E226" s="628"/>
      <c r="F226" s="47" t="s">
        <v>126</v>
      </c>
      <c r="H226" s="631"/>
      <c r="I226" s="619"/>
      <c r="J226" s="624"/>
      <c r="L226" s="20"/>
      <c r="M226" s="20"/>
      <c r="N226" s="20"/>
      <c r="O226" s="20"/>
      <c r="P226" s="20"/>
      <c r="Q226" s="20"/>
      <c r="R226" s="20"/>
      <c r="S226" s="20"/>
      <c r="T226" s="20"/>
      <c r="U226" s="20"/>
      <c r="V226" s="20"/>
      <c r="W226" s="20"/>
      <c r="X226" s="20"/>
      <c r="Y226" s="20"/>
      <c r="Z226" s="20"/>
      <c r="AA226" s="20"/>
      <c r="AB226" s="20"/>
      <c r="AC226" s="20"/>
      <c r="AD226" s="20"/>
      <c r="AE226" s="20"/>
    </row>
    <row r="227" spans="1:31" ht="8" customHeight="1" thickBot="1">
      <c r="A227" s="670"/>
      <c r="B227" s="676"/>
      <c r="C227" s="50"/>
      <c r="D227" s="40"/>
      <c r="E227" s="339"/>
      <c r="F227" s="44"/>
      <c r="G227" s="44"/>
      <c r="H227" s="51"/>
      <c r="I227" s="51"/>
      <c r="J227" s="52"/>
      <c r="L227" s="20"/>
      <c r="M227" s="20"/>
      <c r="N227" s="20"/>
      <c r="O227" s="20"/>
      <c r="P227" s="20"/>
      <c r="Q227" s="20"/>
      <c r="R227" s="20"/>
      <c r="S227" s="20"/>
      <c r="T227" s="20"/>
      <c r="U227" s="20"/>
      <c r="V227" s="20"/>
      <c r="W227" s="20"/>
      <c r="X227" s="20"/>
      <c r="Y227" s="20"/>
      <c r="Z227" s="20"/>
      <c r="AA227" s="20"/>
      <c r="AB227" s="20"/>
      <c r="AC227" s="20"/>
      <c r="AD227" s="20"/>
      <c r="AE227" s="20"/>
    </row>
    <row r="228" spans="1:31" ht="42" customHeight="1" thickBot="1">
      <c r="A228" s="670"/>
      <c r="B228" s="676"/>
      <c r="C228" s="648">
        <f>C221+1</f>
        <v>33</v>
      </c>
      <c r="D228" s="625" t="s">
        <v>255</v>
      </c>
      <c r="E228" s="627" t="s">
        <v>1620</v>
      </c>
      <c r="F228" s="36" t="s">
        <v>112</v>
      </c>
      <c r="H228" s="614" t="s">
        <v>115</v>
      </c>
      <c r="I228" s="617" t="s">
        <v>128</v>
      </c>
      <c r="J228" s="37" t="s">
        <v>1723</v>
      </c>
      <c r="L228" s="20"/>
      <c r="M228" s="20"/>
      <c r="N228" s="20"/>
      <c r="O228" s="20"/>
      <c r="P228" s="20"/>
      <c r="Q228" s="20"/>
      <c r="R228" s="20"/>
      <c r="S228" s="20"/>
      <c r="T228" s="20"/>
      <c r="U228" s="20"/>
      <c r="V228" s="20"/>
      <c r="W228" s="20"/>
      <c r="X228" s="20"/>
      <c r="Y228" s="20"/>
      <c r="Z228" s="20"/>
      <c r="AA228" s="20"/>
      <c r="AB228" s="20"/>
      <c r="AC228" s="20"/>
      <c r="AD228" s="20"/>
      <c r="AE228" s="20"/>
    </row>
    <row r="229" spans="1:31" ht="59.25" customHeight="1" thickBot="1">
      <c r="A229" s="670"/>
      <c r="B229" s="676"/>
      <c r="C229" s="649"/>
      <c r="D229" s="626"/>
      <c r="E229" s="628"/>
      <c r="F229" s="36" t="s">
        <v>117</v>
      </c>
      <c r="H229" s="615"/>
      <c r="I229" s="618"/>
      <c r="J229" s="623"/>
      <c r="L229" s="20"/>
      <c r="M229" s="20"/>
      <c r="N229" s="20"/>
      <c r="O229" s="20"/>
      <c r="P229" s="20"/>
      <c r="Q229" s="20"/>
      <c r="R229" s="20"/>
      <c r="S229" s="20"/>
      <c r="T229" s="20"/>
      <c r="U229" s="20"/>
      <c r="V229" s="20"/>
      <c r="W229" s="20"/>
      <c r="X229" s="20"/>
      <c r="Y229" s="20"/>
      <c r="Z229" s="20"/>
      <c r="AA229" s="20"/>
      <c r="AB229" s="20"/>
      <c r="AC229" s="20"/>
      <c r="AD229" s="20"/>
      <c r="AE229" s="20"/>
    </row>
    <row r="230" spans="1:31" ht="42" customHeight="1" thickBot="1">
      <c r="A230" s="670"/>
      <c r="B230" s="676"/>
      <c r="C230" s="649"/>
      <c r="D230" s="625" t="s">
        <v>256</v>
      </c>
      <c r="E230" s="627" t="s">
        <v>1621</v>
      </c>
      <c r="F230" s="36" t="s">
        <v>118</v>
      </c>
      <c r="H230" s="616"/>
      <c r="I230" s="618"/>
      <c r="J230" s="623"/>
      <c r="L230" s="20"/>
      <c r="M230" s="20"/>
      <c r="N230" s="20"/>
      <c r="O230" s="20"/>
      <c r="P230" s="20"/>
      <c r="Q230" s="20"/>
      <c r="R230" s="20"/>
      <c r="S230" s="20"/>
      <c r="T230" s="20"/>
      <c r="U230" s="20"/>
      <c r="V230" s="20"/>
      <c r="W230" s="20"/>
      <c r="X230" s="20"/>
      <c r="Y230" s="20"/>
      <c r="Z230" s="20"/>
      <c r="AA230" s="20"/>
      <c r="AB230" s="20"/>
      <c r="AC230" s="20"/>
      <c r="AD230" s="20"/>
      <c r="AE230" s="20"/>
    </row>
    <row r="231" spans="1:31" ht="42" customHeight="1" thickBot="1">
      <c r="A231" s="670"/>
      <c r="B231" s="676"/>
      <c r="C231" s="649"/>
      <c r="D231" s="626"/>
      <c r="E231" s="628"/>
      <c r="F231" s="38" t="s">
        <v>121</v>
      </c>
      <c r="H231" s="629" t="s">
        <v>122</v>
      </c>
      <c r="I231" s="618"/>
      <c r="J231" s="623"/>
      <c r="L231" s="20"/>
      <c r="M231" s="20"/>
      <c r="N231" s="20"/>
      <c r="O231" s="20"/>
      <c r="P231" s="20"/>
      <c r="Q231" s="20"/>
      <c r="R231" s="20"/>
      <c r="S231" s="20"/>
      <c r="T231" s="20"/>
      <c r="U231" s="20"/>
      <c r="V231" s="20"/>
      <c r="W231" s="20"/>
      <c r="X231" s="20"/>
      <c r="Y231" s="20"/>
      <c r="Z231" s="20"/>
      <c r="AA231" s="20"/>
      <c r="AB231" s="20"/>
      <c r="AC231" s="20"/>
      <c r="AD231" s="20"/>
      <c r="AE231" s="20"/>
    </row>
    <row r="232" spans="1:31" ht="42" customHeight="1" thickBot="1">
      <c r="A232" s="670"/>
      <c r="B232" s="676"/>
      <c r="C232" s="649"/>
      <c r="D232" s="625" t="s">
        <v>257</v>
      </c>
      <c r="E232" s="627" t="s">
        <v>1622</v>
      </c>
      <c r="F232" s="38" t="s">
        <v>123</v>
      </c>
      <c r="H232" s="630"/>
      <c r="I232" s="618"/>
      <c r="J232" s="623"/>
      <c r="L232" s="20"/>
      <c r="M232" s="20"/>
      <c r="N232" s="20"/>
      <c r="O232" s="20"/>
      <c r="P232" s="20"/>
      <c r="Q232" s="20"/>
      <c r="R232" s="20"/>
      <c r="S232" s="20"/>
      <c r="T232" s="20"/>
      <c r="U232" s="20"/>
      <c r="V232" s="20"/>
      <c r="W232" s="20"/>
      <c r="X232" s="20"/>
      <c r="Y232" s="20"/>
      <c r="Z232" s="20"/>
      <c r="AA232" s="20"/>
      <c r="AB232" s="20"/>
      <c r="AC232" s="20"/>
      <c r="AD232" s="20"/>
      <c r="AE232" s="20"/>
    </row>
    <row r="233" spans="1:31" ht="42" customHeight="1" thickBot="1">
      <c r="A233" s="670"/>
      <c r="B233" s="676"/>
      <c r="C233" s="650"/>
      <c r="D233" s="626"/>
      <c r="E233" s="628"/>
      <c r="F233" s="47" t="s">
        <v>126</v>
      </c>
      <c r="H233" s="631"/>
      <c r="I233" s="619"/>
      <c r="J233" s="624"/>
      <c r="L233" s="20"/>
      <c r="M233" s="20"/>
      <c r="N233" s="20"/>
      <c r="O233" s="20"/>
      <c r="P233" s="20"/>
      <c r="Q233" s="20"/>
      <c r="R233" s="20"/>
      <c r="S233" s="20"/>
      <c r="T233" s="20"/>
      <c r="U233" s="20"/>
      <c r="V233" s="20"/>
      <c r="W233" s="20"/>
      <c r="X233" s="20"/>
      <c r="Y233" s="20"/>
      <c r="Z233" s="20"/>
      <c r="AA233" s="20"/>
      <c r="AB233" s="20"/>
      <c r="AC233" s="20"/>
      <c r="AD233" s="20"/>
      <c r="AE233" s="20"/>
    </row>
    <row r="234" spans="1:31" ht="8" customHeight="1" thickBot="1">
      <c r="A234" s="670"/>
      <c r="B234" s="676"/>
      <c r="C234" s="50"/>
      <c r="D234" s="40"/>
      <c r="E234" s="339"/>
      <c r="F234" s="44"/>
      <c r="G234" s="44"/>
      <c r="H234" s="51"/>
      <c r="I234" s="51"/>
      <c r="J234" s="52"/>
      <c r="L234" s="20"/>
      <c r="M234" s="20"/>
      <c r="N234" s="20"/>
      <c r="O234" s="20"/>
      <c r="P234" s="20"/>
      <c r="Q234" s="20"/>
      <c r="R234" s="20"/>
      <c r="S234" s="20"/>
      <c r="T234" s="20"/>
      <c r="U234" s="20"/>
      <c r="V234" s="20"/>
      <c r="W234" s="20"/>
      <c r="X234" s="20"/>
      <c r="Y234" s="20"/>
      <c r="Z234" s="20"/>
      <c r="AA234" s="20"/>
      <c r="AB234" s="20"/>
      <c r="AC234" s="20"/>
      <c r="AD234" s="20"/>
      <c r="AE234" s="20"/>
    </row>
    <row r="235" spans="1:31" ht="42" customHeight="1" thickBot="1">
      <c r="A235" s="670"/>
      <c r="B235" s="676"/>
      <c r="C235" s="648">
        <f>C228+1</f>
        <v>34</v>
      </c>
      <c r="D235" s="625" t="s">
        <v>259</v>
      </c>
      <c r="E235" s="627" t="s">
        <v>1623</v>
      </c>
      <c r="F235" s="36" t="s">
        <v>112</v>
      </c>
      <c r="H235" s="614" t="s">
        <v>115</v>
      </c>
      <c r="I235" s="617" t="s">
        <v>128</v>
      </c>
      <c r="J235" s="37" t="s">
        <v>1723</v>
      </c>
      <c r="L235" s="20"/>
      <c r="M235" s="20"/>
      <c r="N235" s="20"/>
      <c r="O235" s="20"/>
      <c r="P235" s="20"/>
      <c r="Q235" s="20"/>
      <c r="R235" s="20"/>
      <c r="S235" s="20"/>
      <c r="T235" s="20"/>
      <c r="U235" s="20"/>
      <c r="V235" s="20"/>
      <c r="W235" s="20"/>
      <c r="X235" s="20"/>
      <c r="Y235" s="20"/>
      <c r="Z235" s="20"/>
      <c r="AA235" s="20"/>
      <c r="AB235" s="20"/>
      <c r="AC235" s="20"/>
      <c r="AD235" s="20"/>
      <c r="AE235" s="20"/>
    </row>
    <row r="236" spans="1:31" ht="71.25" customHeight="1" thickBot="1">
      <c r="A236" s="670"/>
      <c r="B236" s="676"/>
      <c r="C236" s="649"/>
      <c r="D236" s="626"/>
      <c r="E236" s="628"/>
      <c r="F236" s="36" t="s">
        <v>117</v>
      </c>
      <c r="H236" s="615"/>
      <c r="I236" s="618"/>
      <c r="J236" s="623"/>
      <c r="L236" s="20"/>
      <c r="M236" s="20"/>
      <c r="N236" s="20"/>
      <c r="O236" s="20"/>
      <c r="P236" s="20"/>
      <c r="Q236" s="20"/>
      <c r="R236" s="20"/>
      <c r="S236" s="20"/>
      <c r="T236" s="20"/>
      <c r="U236" s="20"/>
      <c r="V236" s="20"/>
      <c r="W236" s="20"/>
      <c r="X236" s="20"/>
      <c r="Y236" s="20"/>
      <c r="Z236" s="20"/>
      <c r="AA236" s="20"/>
      <c r="AB236" s="20"/>
      <c r="AC236" s="20"/>
      <c r="AD236" s="20"/>
      <c r="AE236" s="20"/>
    </row>
    <row r="237" spans="1:31" ht="42" customHeight="1" thickBot="1">
      <c r="A237" s="670"/>
      <c r="B237" s="676"/>
      <c r="C237" s="649"/>
      <c r="D237" s="625" t="s">
        <v>260</v>
      </c>
      <c r="E237" s="627" t="s">
        <v>1624</v>
      </c>
      <c r="F237" s="36" t="s">
        <v>118</v>
      </c>
      <c r="H237" s="616"/>
      <c r="I237" s="618"/>
      <c r="J237" s="623"/>
      <c r="L237" s="20"/>
      <c r="M237" s="20"/>
      <c r="N237" s="20"/>
      <c r="O237" s="20"/>
      <c r="P237" s="20"/>
      <c r="Q237" s="20"/>
      <c r="R237" s="20"/>
      <c r="S237" s="20"/>
      <c r="T237" s="20"/>
      <c r="U237" s="20"/>
      <c r="V237" s="20"/>
      <c r="W237" s="20"/>
      <c r="X237" s="20"/>
      <c r="Y237" s="20"/>
      <c r="Z237" s="20"/>
      <c r="AA237" s="20"/>
      <c r="AB237" s="20"/>
      <c r="AC237" s="20"/>
      <c r="AD237" s="20"/>
      <c r="AE237" s="20"/>
    </row>
    <row r="238" spans="1:31" ht="42" customHeight="1" thickBot="1">
      <c r="A238" s="670"/>
      <c r="B238" s="676"/>
      <c r="C238" s="649"/>
      <c r="D238" s="626"/>
      <c r="E238" s="628"/>
      <c r="F238" s="38" t="s">
        <v>121</v>
      </c>
      <c r="H238" s="629" t="s">
        <v>122</v>
      </c>
      <c r="I238" s="618"/>
      <c r="J238" s="623"/>
      <c r="L238" s="20"/>
      <c r="M238" s="20"/>
      <c r="N238" s="20"/>
      <c r="O238" s="20"/>
      <c r="P238" s="20"/>
      <c r="Q238" s="20"/>
      <c r="R238" s="20"/>
      <c r="S238" s="20"/>
      <c r="T238" s="20"/>
      <c r="U238" s="20"/>
      <c r="V238" s="20"/>
      <c r="W238" s="20"/>
      <c r="X238" s="20"/>
      <c r="Y238" s="20"/>
      <c r="Z238" s="20"/>
      <c r="AA238" s="20"/>
      <c r="AB238" s="20"/>
      <c r="AC238" s="20"/>
      <c r="AD238" s="20"/>
      <c r="AE238" s="20"/>
    </row>
    <row r="239" spans="1:31" ht="42" customHeight="1" thickBot="1">
      <c r="A239" s="670"/>
      <c r="B239" s="676"/>
      <c r="C239" s="649"/>
      <c r="D239" s="625" t="s">
        <v>261</v>
      </c>
      <c r="E239" s="627" t="s">
        <v>1625</v>
      </c>
      <c r="F239" s="38" t="s">
        <v>123</v>
      </c>
      <c r="H239" s="630"/>
      <c r="I239" s="618"/>
      <c r="J239" s="623"/>
      <c r="L239" s="20"/>
      <c r="M239" s="20"/>
      <c r="N239" s="20"/>
      <c r="O239" s="20"/>
      <c r="P239" s="20"/>
      <c r="Q239" s="20"/>
      <c r="R239" s="20"/>
      <c r="S239" s="20"/>
      <c r="T239" s="20"/>
      <c r="U239" s="20"/>
      <c r="V239" s="20"/>
      <c r="W239" s="20"/>
      <c r="X239" s="20"/>
      <c r="Y239" s="20"/>
      <c r="Z239" s="20"/>
      <c r="AA239" s="20"/>
      <c r="AB239" s="20"/>
      <c r="AC239" s="20"/>
      <c r="AD239" s="20"/>
      <c r="AE239" s="20"/>
    </row>
    <row r="240" spans="1:31" ht="42" customHeight="1" thickBot="1">
      <c r="A240" s="671"/>
      <c r="B240" s="676"/>
      <c r="C240" s="650"/>
      <c r="D240" s="626"/>
      <c r="E240" s="628"/>
      <c r="F240" s="47" t="s">
        <v>126</v>
      </c>
      <c r="H240" s="631"/>
      <c r="I240" s="619"/>
      <c r="J240" s="624"/>
      <c r="L240" s="20"/>
      <c r="M240" s="20"/>
      <c r="N240" s="20"/>
      <c r="O240" s="20"/>
      <c r="P240" s="20"/>
      <c r="Q240" s="20"/>
      <c r="R240" s="20"/>
      <c r="S240" s="20"/>
      <c r="T240" s="20"/>
      <c r="U240" s="20"/>
      <c r="V240" s="20"/>
      <c r="W240" s="20"/>
      <c r="X240" s="20"/>
      <c r="Y240" s="20"/>
      <c r="Z240" s="20"/>
      <c r="AA240" s="20"/>
      <c r="AB240" s="20"/>
      <c r="AC240" s="20"/>
      <c r="AD240" s="20"/>
      <c r="AE240" s="20"/>
    </row>
    <row r="241" spans="1:31" ht="8" customHeight="1" thickBot="1">
      <c r="A241" s="56"/>
      <c r="B241" s="57"/>
      <c r="C241" s="50"/>
      <c r="D241" s="40"/>
      <c r="E241" s="339"/>
      <c r="F241" s="44"/>
      <c r="G241" s="44"/>
      <c r="H241" s="51"/>
      <c r="I241" s="51"/>
      <c r="J241" s="52"/>
      <c r="L241" s="20"/>
      <c r="M241" s="20"/>
      <c r="N241" s="20"/>
      <c r="O241" s="20"/>
      <c r="P241" s="20"/>
      <c r="Q241" s="20"/>
      <c r="R241" s="20"/>
      <c r="S241" s="20"/>
      <c r="T241" s="20"/>
      <c r="U241" s="20"/>
      <c r="V241" s="20"/>
      <c r="W241" s="20"/>
      <c r="X241" s="20"/>
      <c r="Y241" s="20"/>
      <c r="Z241" s="20"/>
      <c r="AA241" s="20"/>
      <c r="AB241" s="20"/>
      <c r="AC241" s="20"/>
      <c r="AD241" s="20"/>
      <c r="AE241" s="20"/>
    </row>
    <row r="242" spans="1:31" ht="42" customHeight="1" thickBot="1">
      <c r="A242" s="669" t="s">
        <v>263</v>
      </c>
      <c r="B242" s="681" t="s">
        <v>264</v>
      </c>
      <c r="C242" s="608">
        <f>C235+1</f>
        <v>35</v>
      </c>
      <c r="D242" s="625" t="s">
        <v>188</v>
      </c>
      <c r="E242" s="612" t="s">
        <v>1626</v>
      </c>
      <c r="F242" s="36" t="s">
        <v>112</v>
      </c>
      <c r="H242" s="614" t="s">
        <v>115</v>
      </c>
      <c r="I242" s="617" t="s">
        <v>128</v>
      </c>
      <c r="J242" s="37" t="s">
        <v>1724</v>
      </c>
      <c r="L242" s="20"/>
      <c r="M242" s="20"/>
      <c r="N242" s="20"/>
      <c r="O242" s="20"/>
      <c r="P242" s="20"/>
      <c r="Q242" s="20"/>
      <c r="R242" s="20"/>
      <c r="S242" s="20"/>
      <c r="T242" s="20"/>
      <c r="U242" s="20"/>
      <c r="V242" s="20"/>
      <c r="W242" s="20"/>
      <c r="X242" s="20"/>
      <c r="Y242" s="20"/>
      <c r="Z242" s="20"/>
      <c r="AA242" s="20"/>
      <c r="AB242" s="20"/>
      <c r="AC242" s="20"/>
      <c r="AD242" s="20"/>
      <c r="AE242" s="20"/>
    </row>
    <row r="243" spans="1:31" ht="80.25" customHeight="1" thickBot="1">
      <c r="A243" s="679"/>
      <c r="B243" s="682"/>
      <c r="C243" s="609"/>
      <c r="D243" s="625"/>
      <c r="E243" s="613"/>
      <c r="F243" s="36" t="s">
        <v>117</v>
      </c>
      <c r="H243" s="615"/>
      <c r="I243" s="618"/>
      <c r="J243" s="623"/>
      <c r="L243" s="20"/>
      <c r="M243" s="20"/>
      <c r="N243" s="20"/>
      <c r="O243" s="20"/>
      <c r="P243" s="20"/>
      <c r="Q243" s="20"/>
      <c r="R243" s="20"/>
      <c r="S243" s="20"/>
      <c r="T243" s="20"/>
      <c r="U243" s="20"/>
      <c r="V243" s="20"/>
      <c r="W243" s="20"/>
      <c r="X243" s="20"/>
      <c r="Y243" s="20"/>
      <c r="Z243" s="20"/>
      <c r="AA243" s="20"/>
      <c r="AB243" s="20"/>
      <c r="AC243" s="20"/>
      <c r="AD243" s="20"/>
      <c r="AE243" s="20"/>
    </row>
    <row r="244" spans="1:31" ht="42" customHeight="1" thickBot="1">
      <c r="A244" s="679"/>
      <c r="B244" s="682"/>
      <c r="C244" s="609"/>
      <c r="D244" s="625" t="s">
        <v>189</v>
      </c>
      <c r="E244" s="612" t="s">
        <v>1627</v>
      </c>
      <c r="F244" s="36" t="s">
        <v>118</v>
      </c>
      <c r="H244" s="616"/>
      <c r="I244" s="618"/>
      <c r="J244" s="623"/>
      <c r="L244" s="20"/>
      <c r="M244" s="20"/>
      <c r="N244" s="20"/>
      <c r="O244" s="20"/>
      <c r="P244" s="20"/>
      <c r="Q244" s="20"/>
      <c r="R244" s="20"/>
      <c r="S244" s="20"/>
      <c r="T244" s="20"/>
      <c r="U244" s="20"/>
      <c r="V244" s="20"/>
      <c r="W244" s="20"/>
      <c r="X244" s="20"/>
      <c r="Y244" s="20"/>
      <c r="Z244" s="20"/>
      <c r="AA244" s="20"/>
      <c r="AB244" s="20"/>
      <c r="AC244" s="20"/>
      <c r="AD244" s="20"/>
      <c r="AE244" s="20"/>
    </row>
    <row r="245" spans="1:31" ht="42" customHeight="1" thickBot="1">
      <c r="A245" s="679"/>
      <c r="B245" s="682"/>
      <c r="C245" s="609"/>
      <c r="D245" s="625"/>
      <c r="E245" s="613"/>
      <c r="F245" s="38" t="s">
        <v>121</v>
      </c>
      <c r="H245" s="629" t="s">
        <v>122</v>
      </c>
      <c r="I245" s="618"/>
      <c r="J245" s="623"/>
      <c r="L245" s="20"/>
      <c r="M245" s="20"/>
      <c r="N245" s="20"/>
      <c r="O245" s="20"/>
      <c r="P245" s="20"/>
      <c r="Q245" s="20"/>
      <c r="R245" s="20"/>
      <c r="S245" s="20"/>
      <c r="T245" s="20"/>
      <c r="U245" s="20"/>
      <c r="V245" s="20"/>
      <c r="W245" s="20"/>
      <c r="X245" s="20"/>
      <c r="Y245" s="20"/>
      <c r="Z245" s="20"/>
      <c r="AA245" s="20"/>
      <c r="AB245" s="20"/>
      <c r="AC245" s="20"/>
      <c r="AD245" s="20"/>
      <c r="AE245" s="20"/>
    </row>
    <row r="246" spans="1:31" ht="42" customHeight="1" thickBot="1">
      <c r="A246" s="679"/>
      <c r="B246" s="682"/>
      <c r="C246" s="609"/>
      <c r="D246" s="625" t="s">
        <v>265</v>
      </c>
      <c r="E246" s="612" t="s">
        <v>1628</v>
      </c>
      <c r="F246" s="38" t="s">
        <v>123</v>
      </c>
      <c r="H246" s="630"/>
      <c r="I246" s="618"/>
      <c r="J246" s="623"/>
      <c r="L246" s="20"/>
      <c r="M246" s="20"/>
      <c r="N246" s="20"/>
      <c r="O246" s="20"/>
      <c r="P246" s="20"/>
      <c r="Q246" s="20"/>
      <c r="R246" s="20"/>
      <c r="S246" s="20"/>
      <c r="T246" s="20"/>
      <c r="U246" s="20"/>
      <c r="V246" s="20"/>
      <c r="W246" s="20"/>
      <c r="X246" s="20"/>
      <c r="Y246" s="20"/>
      <c r="Z246" s="20"/>
      <c r="AA246" s="20"/>
      <c r="AB246" s="20"/>
      <c r="AC246" s="20"/>
      <c r="AD246" s="20"/>
      <c r="AE246" s="20"/>
    </row>
    <row r="247" spans="1:31" ht="42" customHeight="1" thickBot="1">
      <c r="A247" s="679"/>
      <c r="B247" s="682"/>
      <c r="C247" s="620"/>
      <c r="D247" s="625"/>
      <c r="E247" s="613"/>
      <c r="F247" s="47" t="s">
        <v>126</v>
      </c>
      <c r="H247" s="631"/>
      <c r="I247" s="619"/>
      <c r="J247" s="624"/>
      <c r="L247" s="20"/>
      <c r="M247" s="20"/>
      <c r="N247" s="20"/>
      <c r="O247" s="20"/>
      <c r="P247" s="20"/>
      <c r="Q247" s="20"/>
      <c r="R247" s="20"/>
      <c r="S247" s="20"/>
      <c r="T247" s="20"/>
      <c r="U247" s="20"/>
      <c r="V247" s="20"/>
      <c r="W247" s="20"/>
      <c r="X247" s="20"/>
      <c r="Y247" s="20"/>
      <c r="Z247" s="20"/>
      <c r="AA247" s="20"/>
      <c r="AB247" s="20"/>
      <c r="AC247" s="20"/>
      <c r="AD247" s="20"/>
      <c r="AE247" s="20"/>
    </row>
    <row r="248" spans="1:31" ht="8" customHeight="1" thickBot="1">
      <c r="A248" s="679"/>
      <c r="B248" s="682"/>
      <c r="C248" s="58"/>
      <c r="D248" s="40"/>
      <c r="E248" s="339"/>
      <c r="F248" s="44"/>
      <c r="G248" s="44"/>
      <c r="H248" s="51"/>
      <c r="I248" s="51"/>
      <c r="J248" s="52"/>
      <c r="L248" s="20"/>
      <c r="M248" s="20"/>
      <c r="N248" s="20"/>
      <c r="O248" s="20"/>
      <c r="P248" s="20"/>
      <c r="Q248" s="20"/>
      <c r="R248" s="20"/>
      <c r="S248" s="20"/>
      <c r="T248" s="20"/>
      <c r="U248" s="20"/>
      <c r="V248" s="20"/>
      <c r="W248" s="20"/>
      <c r="X248" s="20"/>
      <c r="Y248" s="20"/>
      <c r="Z248" s="20"/>
      <c r="AA248" s="20"/>
      <c r="AB248" s="20"/>
      <c r="AC248" s="20"/>
      <c r="AD248" s="20"/>
      <c r="AE248" s="20"/>
    </row>
    <row r="249" spans="1:31" ht="61.5" customHeight="1" thickBot="1">
      <c r="A249" s="679"/>
      <c r="B249" s="682"/>
      <c r="C249" s="608">
        <f>C242+1</f>
        <v>36</v>
      </c>
      <c r="D249" s="625" t="s">
        <v>266</v>
      </c>
      <c r="E249" s="612" t="s">
        <v>1629</v>
      </c>
      <c r="F249" s="36" t="s">
        <v>112</v>
      </c>
      <c r="H249" s="614" t="s">
        <v>115</v>
      </c>
      <c r="I249" s="617" t="s">
        <v>128</v>
      </c>
      <c r="J249" s="37" t="s">
        <v>1724</v>
      </c>
      <c r="L249" s="20"/>
      <c r="M249" s="20"/>
      <c r="N249" s="20"/>
      <c r="O249" s="20"/>
      <c r="P249" s="20"/>
      <c r="Q249" s="20"/>
      <c r="R249" s="20"/>
      <c r="S249" s="20"/>
      <c r="T249" s="20"/>
      <c r="U249" s="20"/>
      <c r="V249" s="20"/>
      <c r="W249" s="20"/>
      <c r="X249" s="20"/>
      <c r="Y249" s="20"/>
      <c r="Z249" s="20"/>
      <c r="AA249" s="20"/>
      <c r="AB249" s="20"/>
      <c r="AC249" s="20"/>
      <c r="AD249" s="20"/>
      <c r="AE249" s="20"/>
    </row>
    <row r="250" spans="1:31" ht="53.25" customHeight="1" thickBot="1">
      <c r="A250" s="679"/>
      <c r="B250" s="682"/>
      <c r="C250" s="609"/>
      <c r="D250" s="625"/>
      <c r="E250" s="613"/>
      <c r="F250" s="36" t="s">
        <v>117</v>
      </c>
      <c r="H250" s="615"/>
      <c r="I250" s="618"/>
      <c r="J250" s="623"/>
      <c r="L250" s="20"/>
      <c r="M250" s="20"/>
      <c r="N250" s="20"/>
      <c r="O250" s="20"/>
      <c r="P250" s="20"/>
      <c r="Q250" s="20"/>
      <c r="R250" s="20"/>
      <c r="S250" s="20"/>
      <c r="T250" s="20"/>
      <c r="U250" s="20"/>
      <c r="V250" s="20"/>
      <c r="W250" s="20"/>
      <c r="X250" s="20"/>
      <c r="Y250" s="20"/>
      <c r="Z250" s="20"/>
      <c r="AA250" s="20"/>
      <c r="AB250" s="20"/>
      <c r="AC250" s="20"/>
      <c r="AD250" s="20"/>
      <c r="AE250" s="20"/>
    </row>
    <row r="251" spans="1:31" ht="42" customHeight="1" thickBot="1">
      <c r="A251" s="679"/>
      <c r="B251" s="682"/>
      <c r="C251" s="609"/>
      <c r="D251" s="625" t="s">
        <v>268</v>
      </c>
      <c r="E251" s="632" t="s">
        <v>1630</v>
      </c>
      <c r="F251" s="36" t="s">
        <v>118</v>
      </c>
      <c r="H251" s="616"/>
      <c r="I251" s="618"/>
      <c r="J251" s="623"/>
      <c r="L251" s="20"/>
      <c r="M251" s="20"/>
      <c r="N251" s="20"/>
      <c r="O251" s="20"/>
      <c r="P251" s="20"/>
      <c r="Q251" s="20"/>
      <c r="R251" s="20"/>
      <c r="S251" s="20"/>
      <c r="T251" s="20"/>
      <c r="U251" s="20"/>
      <c r="V251" s="20"/>
      <c r="W251" s="20"/>
      <c r="X251" s="20"/>
      <c r="Y251" s="20"/>
      <c r="Z251" s="20"/>
      <c r="AA251" s="20"/>
      <c r="AB251" s="20"/>
      <c r="AC251" s="20"/>
      <c r="AD251" s="20"/>
      <c r="AE251" s="20"/>
    </row>
    <row r="252" spans="1:31" ht="42" customHeight="1" thickBot="1">
      <c r="A252" s="679"/>
      <c r="B252" s="682"/>
      <c r="C252" s="609"/>
      <c r="D252" s="625"/>
      <c r="E252" s="633"/>
      <c r="F252" s="38" t="s">
        <v>121</v>
      </c>
      <c r="H252" s="629" t="s">
        <v>122</v>
      </c>
      <c r="I252" s="618"/>
      <c r="J252" s="623"/>
      <c r="L252" s="20"/>
      <c r="M252" s="20"/>
      <c r="N252" s="20"/>
      <c r="O252" s="20"/>
      <c r="P252" s="20"/>
      <c r="Q252" s="20"/>
      <c r="R252" s="20"/>
      <c r="S252" s="20"/>
      <c r="T252" s="20"/>
      <c r="U252" s="20"/>
      <c r="V252" s="20"/>
      <c r="W252" s="20"/>
      <c r="X252" s="20"/>
      <c r="Y252" s="20"/>
      <c r="Z252" s="20"/>
      <c r="AA252" s="20"/>
      <c r="AB252" s="20"/>
      <c r="AC252" s="20"/>
      <c r="AD252" s="20"/>
      <c r="AE252" s="20"/>
    </row>
    <row r="253" spans="1:31" ht="42" customHeight="1" thickBot="1">
      <c r="A253" s="679"/>
      <c r="B253" s="682"/>
      <c r="C253" s="609"/>
      <c r="D253" s="625" t="s">
        <v>269</v>
      </c>
      <c r="E253" s="632" t="s">
        <v>1631</v>
      </c>
      <c r="F253" s="38" t="s">
        <v>123</v>
      </c>
      <c r="H253" s="630"/>
      <c r="I253" s="618"/>
      <c r="J253" s="623"/>
      <c r="L253" s="20"/>
      <c r="M253" s="20"/>
      <c r="N253" s="20"/>
      <c r="O253" s="20"/>
      <c r="P253" s="20"/>
      <c r="Q253" s="20"/>
      <c r="R253" s="20"/>
      <c r="S253" s="20"/>
      <c r="T253" s="20"/>
      <c r="U253" s="20"/>
      <c r="V253" s="20"/>
      <c r="W253" s="20"/>
      <c r="X253" s="20"/>
      <c r="Y253" s="20"/>
      <c r="Z253" s="20"/>
      <c r="AA253" s="20"/>
      <c r="AB253" s="20"/>
      <c r="AC253" s="20"/>
      <c r="AD253" s="20"/>
      <c r="AE253" s="20"/>
    </row>
    <row r="254" spans="1:31" ht="42" customHeight="1" thickBot="1">
      <c r="A254" s="679"/>
      <c r="B254" s="682"/>
      <c r="C254" s="620"/>
      <c r="D254" s="625"/>
      <c r="E254" s="643"/>
      <c r="F254" s="47" t="s">
        <v>126</v>
      </c>
      <c r="H254" s="631"/>
      <c r="I254" s="619"/>
      <c r="J254" s="624"/>
      <c r="L254" s="20"/>
      <c r="M254" s="20"/>
      <c r="N254" s="20"/>
      <c r="O254" s="20"/>
      <c r="P254" s="20"/>
      <c r="Q254" s="20"/>
      <c r="R254" s="20"/>
      <c r="S254" s="20"/>
      <c r="T254" s="20"/>
      <c r="U254" s="20"/>
      <c r="V254" s="20"/>
      <c r="W254" s="20"/>
      <c r="X254" s="20"/>
      <c r="Y254" s="20"/>
      <c r="Z254" s="20"/>
      <c r="AA254" s="20"/>
      <c r="AB254" s="20"/>
      <c r="AC254" s="20"/>
      <c r="AD254" s="20"/>
      <c r="AE254" s="20"/>
    </row>
    <row r="255" spans="1:31" ht="8" customHeight="1" thickBot="1">
      <c r="A255" s="679"/>
      <c r="B255" s="682"/>
      <c r="C255" s="58"/>
      <c r="D255" s="40"/>
      <c r="E255" s="339"/>
      <c r="F255" s="44"/>
      <c r="G255" s="44"/>
      <c r="H255" s="51"/>
      <c r="I255" s="51"/>
      <c r="J255" s="52"/>
      <c r="L255" s="20"/>
      <c r="M255" s="20"/>
      <c r="N255" s="20"/>
      <c r="O255" s="20"/>
      <c r="P255" s="20"/>
      <c r="Q255" s="20"/>
      <c r="R255" s="20"/>
      <c r="S255" s="20"/>
      <c r="T255" s="20"/>
      <c r="U255" s="20"/>
      <c r="V255" s="20"/>
      <c r="W255" s="20"/>
      <c r="X255" s="20"/>
      <c r="Y255" s="20"/>
      <c r="Z255" s="20"/>
      <c r="AA255" s="20"/>
      <c r="AB255" s="20"/>
      <c r="AC255" s="20"/>
      <c r="AD255" s="20"/>
      <c r="AE255" s="20"/>
    </row>
    <row r="256" spans="1:31" ht="42" customHeight="1" thickBot="1">
      <c r="A256" s="679"/>
      <c r="B256" s="682"/>
      <c r="C256" s="608">
        <f>C249+1</f>
        <v>37</v>
      </c>
      <c r="D256" s="625" t="s">
        <v>194</v>
      </c>
      <c r="E256" s="612" t="s">
        <v>1632</v>
      </c>
      <c r="F256" s="36" t="s">
        <v>112</v>
      </c>
      <c r="H256" s="614" t="s">
        <v>115</v>
      </c>
      <c r="I256" s="617" t="s">
        <v>128</v>
      </c>
      <c r="J256" s="37" t="s">
        <v>1724</v>
      </c>
      <c r="L256" s="20"/>
      <c r="M256" s="20"/>
      <c r="N256" s="20"/>
      <c r="O256" s="20"/>
      <c r="P256" s="20"/>
      <c r="Q256" s="20"/>
      <c r="R256" s="20"/>
      <c r="S256" s="20"/>
      <c r="T256" s="20"/>
      <c r="U256" s="20"/>
      <c r="V256" s="20"/>
      <c r="W256" s="20"/>
      <c r="X256" s="20"/>
      <c r="Y256" s="20"/>
      <c r="Z256" s="20"/>
      <c r="AA256" s="20"/>
      <c r="AB256" s="20"/>
      <c r="AC256" s="20"/>
      <c r="AD256" s="20"/>
      <c r="AE256" s="20"/>
    </row>
    <row r="257" spans="1:31" ht="90.75" customHeight="1" thickBot="1">
      <c r="A257" s="679"/>
      <c r="B257" s="682"/>
      <c r="C257" s="609"/>
      <c r="D257" s="625"/>
      <c r="E257" s="613"/>
      <c r="F257" s="36" t="s">
        <v>117</v>
      </c>
      <c r="H257" s="615"/>
      <c r="I257" s="618"/>
      <c r="J257" s="623"/>
      <c r="L257" s="20"/>
      <c r="M257" s="20"/>
      <c r="N257" s="20"/>
      <c r="O257" s="20"/>
      <c r="P257" s="20"/>
      <c r="Q257" s="20"/>
      <c r="R257" s="20"/>
      <c r="S257" s="20"/>
      <c r="T257" s="20"/>
      <c r="U257" s="20"/>
      <c r="V257" s="20"/>
      <c r="W257" s="20"/>
      <c r="X257" s="20"/>
      <c r="Y257" s="20"/>
      <c r="Z257" s="20"/>
      <c r="AA257" s="20"/>
      <c r="AB257" s="20"/>
      <c r="AC257" s="20"/>
      <c r="AD257" s="20"/>
      <c r="AE257" s="20"/>
    </row>
    <row r="258" spans="1:31" ht="42" customHeight="1" thickBot="1">
      <c r="A258" s="679"/>
      <c r="B258" s="682"/>
      <c r="C258" s="609"/>
      <c r="D258" s="625" t="s">
        <v>195</v>
      </c>
      <c r="E258" s="632" t="s">
        <v>1634</v>
      </c>
      <c r="F258" s="36" t="s">
        <v>118</v>
      </c>
      <c r="H258" s="616"/>
      <c r="I258" s="618"/>
      <c r="J258" s="623"/>
      <c r="L258" s="20"/>
      <c r="M258" s="20"/>
      <c r="N258" s="20"/>
      <c r="O258" s="20"/>
      <c r="P258" s="20"/>
      <c r="Q258" s="20"/>
      <c r="R258" s="20"/>
      <c r="S258" s="20"/>
      <c r="T258" s="20"/>
      <c r="U258" s="20"/>
      <c r="V258" s="20"/>
      <c r="W258" s="20"/>
      <c r="X258" s="20"/>
      <c r="Y258" s="20"/>
      <c r="Z258" s="20"/>
      <c r="AA258" s="20"/>
      <c r="AB258" s="20"/>
      <c r="AC258" s="20"/>
      <c r="AD258" s="20"/>
      <c r="AE258" s="20"/>
    </row>
    <row r="259" spans="1:31" ht="42" customHeight="1" thickBot="1">
      <c r="A259" s="679"/>
      <c r="B259" s="682"/>
      <c r="C259" s="609"/>
      <c r="D259" s="625"/>
      <c r="E259" s="633"/>
      <c r="F259" s="38" t="s">
        <v>121</v>
      </c>
      <c r="H259" s="629" t="s">
        <v>122</v>
      </c>
      <c r="I259" s="618"/>
      <c r="J259" s="623"/>
      <c r="L259" s="20"/>
      <c r="M259" s="20"/>
      <c r="N259" s="20"/>
      <c r="O259" s="20"/>
      <c r="P259" s="20"/>
      <c r="Q259" s="20"/>
      <c r="R259" s="20"/>
      <c r="S259" s="20"/>
      <c r="T259" s="20"/>
      <c r="U259" s="20"/>
      <c r="V259" s="20"/>
      <c r="W259" s="20"/>
      <c r="X259" s="20"/>
      <c r="Y259" s="20"/>
      <c r="Z259" s="20"/>
      <c r="AA259" s="20"/>
      <c r="AB259" s="20"/>
      <c r="AC259" s="20"/>
      <c r="AD259" s="20"/>
      <c r="AE259" s="20"/>
    </row>
    <row r="260" spans="1:31" ht="42" customHeight="1" thickBot="1">
      <c r="A260" s="679"/>
      <c r="B260" s="682"/>
      <c r="C260" s="609"/>
      <c r="D260" s="625" t="s">
        <v>200</v>
      </c>
      <c r="E260" s="632" t="s">
        <v>1633</v>
      </c>
      <c r="F260" s="38" t="s">
        <v>123</v>
      </c>
      <c r="H260" s="630"/>
      <c r="I260" s="618"/>
      <c r="J260" s="623"/>
      <c r="L260" s="20"/>
      <c r="M260" s="20"/>
      <c r="N260" s="20"/>
      <c r="O260" s="20"/>
      <c r="P260" s="20"/>
      <c r="Q260" s="20"/>
      <c r="R260" s="20"/>
      <c r="S260" s="20"/>
      <c r="T260" s="20"/>
      <c r="U260" s="20"/>
      <c r="V260" s="20"/>
      <c r="W260" s="20"/>
      <c r="X260" s="20"/>
      <c r="Y260" s="20"/>
      <c r="Z260" s="20"/>
      <c r="AA260" s="20"/>
      <c r="AB260" s="20"/>
      <c r="AC260" s="20"/>
      <c r="AD260" s="20"/>
      <c r="AE260" s="20"/>
    </row>
    <row r="261" spans="1:31" ht="42" customHeight="1" thickBot="1">
      <c r="A261" s="679"/>
      <c r="B261" s="683"/>
      <c r="C261" s="620"/>
      <c r="D261" s="625"/>
      <c r="E261" s="643"/>
      <c r="F261" s="47" t="s">
        <v>126</v>
      </c>
      <c r="H261" s="631"/>
      <c r="I261" s="619"/>
      <c r="J261" s="624"/>
      <c r="L261" s="20"/>
      <c r="M261" s="20"/>
      <c r="N261" s="20"/>
      <c r="O261" s="20"/>
      <c r="P261" s="20"/>
      <c r="Q261" s="20"/>
      <c r="R261" s="20"/>
      <c r="S261" s="20"/>
      <c r="T261" s="20"/>
      <c r="U261" s="20"/>
      <c r="V261" s="20"/>
      <c r="W261" s="20"/>
      <c r="X261" s="20"/>
      <c r="Y261" s="20"/>
      <c r="Z261" s="20"/>
      <c r="AA261" s="20"/>
      <c r="AB261" s="20"/>
      <c r="AC261" s="20"/>
      <c r="AD261" s="20"/>
      <c r="AE261" s="20"/>
    </row>
    <row r="262" spans="1:31" ht="8" customHeight="1" thickBot="1">
      <c r="A262" s="679"/>
      <c r="B262" s="59"/>
      <c r="C262" s="50"/>
      <c r="D262" s="40"/>
      <c r="E262" s="339"/>
      <c r="F262" s="44"/>
      <c r="G262" s="44"/>
      <c r="H262" s="51"/>
      <c r="I262" s="51"/>
      <c r="J262" s="52"/>
      <c r="L262" s="20"/>
      <c r="M262" s="20"/>
      <c r="N262" s="20"/>
      <c r="O262" s="20"/>
      <c r="P262" s="20"/>
      <c r="Q262" s="20"/>
      <c r="R262" s="20"/>
      <c r="S262" s="20"/>
      <c r="T262" s="20"/>
      <c r="U262" s="20"/>
      <c r="V262" s="20"/>
      <c r="W262" s="20"/>
      <c r="X262" s="20"/>
      <c r="Y262" s="20"/>
      <c r="Z262" s="20"/>
      <c r="AA262" s="20"/>
      <c r="AB262" s="20"/>
      <c r="AC262" s="20"/>
      <c r="AD262" s="20"/>
      <c r="AE262" s="20"/>
    </row>
    <row r="263" spans="1:31" ht="42" customHeight="1" thickBot="1">
      <c r="A263" s="679"/>
      <c r="B263" s="681" t="s">
        <v>270</v>
      </c>
      <c r="C263" s="608">
        <f>C256+1</f>
        <v>38</v>
      </c>
      <c r="D263" s="625" t="s">
        <v>271</v>
      </c>
      <c r="E263" s="612" t="s">
        <v>1311</v>
      </c>
      <c r="F263" s="36" t="s">
        <v>112</v>
      </c>
      <c r="H263" s="614" t="s">
        <v>115</v>
      </c>
      <c r="I263" s="617" t="s">
        <v>128</v>
      </c>
      <c r="J263" s="37" t="s">
        <v>1725</v>
      </c>
      <c r="L263" s="20"/>
      <c r="M263" s="20"/>
      <c r="N263" s="20"/>
      <c r="O263" s="20"/>
      <c r="P263" s="20"/>
      <c r="Q263" s="20"/>
      <c r="R263" s="20"/>
      <c r="S263" s="20"/>
      <c r="T263" s="20"/>
      <c r="U263" s="20"/>
      <c r="V263" s="20"/>
      <c r="W263" s="20"/>
      <c r="X263" s="20"/>
      <c r="Y263" s="20"/>
      <c r="Z263" s="20"/>
      <c r="AA263" s="20"/>
      <c r="AB263" s="20"/>
      <c r="AC263" s="20"/>
      <c r="AD263" s="20"/>
      <c r="AE263" s="20"/>
    </row>
    <row r="264" spans="1:31" ht="42" customHeight="1" thickBot="1">
      <c r="A264" s="679"/>
      <c r="B264" s="684"/>
      <c r="C264" s="609"/>
      <c r="D264" s="625"/>
      <c r="E264" s="613"/>
      <c r="F264" s="36" t="s">
        <v>117</v>
      </c>
      <c r="H264" s="615"/>
      <c r="I264" s="618"/>
      <c r="J264" s="623"/>
      <c r="L264" s="20"/>
      <c r="M264" s="20"/>
      <c r="N264" s="20"/>
      <c r="O264" s="20"/>
      <c r="P264" s="20"/>
      <c r="Q264" s="20"/>
      <c r="R264" s="20"/>
      <c r="S264" s="20"/>
      <c r="T264" s="20"/>
      <c r="U264" s="20"/>
      <c r="V264" s="20"/>
      <c r="W264" s="20"/>
      <c r="X264" s="20"/>
      <c r="Y264" s="20"/>
      <c r="Z264" s="20"/>
      <c r="AA264" s="20"/>
      <c r="AB264" s="20"/>
      <c r="AC264" s="20"/>
      <c r="AD264" s="20"/>
      <c r="AE264" s="20"/>
    </row>
    <row r="265" spans="1:31" ht="42" customHeight="1" thickBot="1">
      <c r="A265" s="679"/>
      <c r="B265" s="684"/>
      <c r="C265" s="609"/>
      <c r="D265" s="625" t="s">
        <v>272</v>
      </c>
      <c r="E265" s="612" t="s">
        <v>273</v>
      </c>
      <c r="F265" s="36" t="s">
        <v>118</v>
      </c>
      <c r="H265" s="616"/>
      <c r="I265" s="618"/>
      <c r="J265" s="623"/>
      <c r="L265" s="20"/>
      <c r="M265" s="20"/>
      <c r="N265" s="20"/>
      <c r="O265" s="20"/>
      <c r="P265" s="20"/>
      <c r="Q265" s="20"/>
      <c r="R265" s="20"/>
      <c r="S265" s="20"/>
      <c r="T265" s="20"/>
      <c r="U265" s="20"/>
      <c r="V265" s="20"/>
      <c r="W265" s="20"/>
      <c r="X265" s="20"/>
      <c r="Y265" s="20"/>
      <c r="Z265" s="20"/>
      <c r="AA265" s="20"/>
      <c r="AB265" s="20"/>
      <c r="AC265" s="20"/>
      <c r="AD265" s="20"/>
      <c r="AE265" s="20"/>
    </row>
    <row r="266" spans="1:31" ht="42" customHeight="1" thickBot="1">
      <c r="A266" s="679"/>
      <c r="B266" s="684"/>
      <c r="C266" s="609"/>
      <c r="D266" s="625"/>
      <c r="E266" s="613"/>
      <c r="F266" s="38" t="s">
        <v>121</v>
      </c>
      <c r="H266" s="629" t="s">
        <v>122</v>
      </c>
      <c r="I266" s="618"/>
      <c r="J266" s="623"/>
      <c r="L266" s="20"/>
      <c r="M266" s="20"/>
      <c r="N266" s="20"/>
      <c r="O266" s="20"/>
      <c r="P266" s="20"/>
      <c r="Q266" s="20"/>
      <c r="R266" s="20"/>
      <c r="S266" s="20"/>
      <c r="T266" s="20"/>
      <c r="U266" s="20"/>
      <c r="V266" s="20"/>
      <c r="W266" s="20"/>
      <c r="X266" s="20"/>
      <c r="Y266" s="20"/>
      <c r="Z266" s="20"/>
      <c r="AA266" s="20"/>
      <c r="AB266" s="20"/>
      <c r="AC266" s="20"/>
      <c r="AD266" s="20"/>
      <c r="AE266" s="20"/>
    </row>
    <row r="267" spans="1:31" ht="42" customHeight="1" thickBot="1">
      <c r="A267" s="679"/>
      <c r="B267" s="684"/>
      <c r="C267" s="609"/>
      <c r="D267" s="625" t="s">
        <v>274</v>
      </c>
      <c r="E267" s="632" t="s">
        <v>1635</v>
      </c>
      <c r="F267" s="38" t="s">
        <v>123</v>
      </c>
      <c r="H267" s="630"/>
      <c r="I267" s="618"/>
      <c r="J267" s="623"/>
      <c r="L267" s="20"/>
      <c r="M267" s="20"/>
      <c r="N267" s="20"/>
      <c r="O267" s="20"/>
      <c r="P267" s="20"/>
      <c r="Q267" s="20"/>
      <c r="R267" s="20"/>
      <c r="S267" s="20"/>
      <c r="T267" s="20"/>
      <c r="U267" s="20"/>
      <c r="V267" s="20"/>
      <c r="W267" s="20"/>
      <c r="X267" s="20"/>
      <c r="Y267" s="20"/>
      <c r="Z267" s="20"/>
      <c r="AA267" s="20"/>
      <c r="AB267" s="20"/>
      <c r="AC267" s="20"/>
      <c r="AD267" s="20"/>
      <c r="AE267" s="20"/>
    </row>
    <row r="268" spans="1:31" ht="42" customHeight="1" thickBot="1">
      <c r="A268" s="679"/>
      <c r="B268" s="684"/>
      <c r="C268" s="620"/>
      <c r="D268" s="625"/>
      <c r="E268" s="643"/>
      <c r="F268" s="47" t="s">
        <v>126</v>
      </c>
      <c r="H268" s="631"/>
      <c r="I268" s="619"/>
      <c r="J268" s="624"/>
      <c r="L268" s="20"/>
      <c r="M268" s="20"/>
      <c r="N268" s="20"/>
      <c r="O268" s="20"/>
      <c r="P268" s="20"/>
      <c r="Q268" s="20"/>
      <c r="R268" s="20"/>
      <c r="S268" s="20"/>
      <c r="T268" s="20"/>
      <c r="U268" s="20"/>
      <c r="V268" s="20"/>
      <c r="W268" s="20"/>
      <c r="X268" s="20"/>
      <c r="Y268" s="20"/>
      <c r="Z268" s="20"/>
      <c r="AA268" s="20"/>
      <c r="AB268" s="20"/>
      <c r="AC268" s="20"/>
      <c r="AD268" s="20"/>
      <c r="AE268" s="20"/>
    </row>
    <row r="269" spans="1:31" ht="8" customHeight="1" thickBot="1">
      <c r="A269" s="679"/>
      <c r="B269" s="684"/>
      <c r="C269" s="58"/>
      <c r="D269" s="40"/>
      <c r="E269" s="339"/>
      <c r="F269" s="44"/>
      <c r="G269" s="44"/>
      <c r="H269" s="51"/>
      <c r="I269" s="51"/>
      <c r="J269" s="52"/>
      <c r="L269" s="20"/>
      <c r="M269" s="20"/>
      <c r="N269" s="20"/>
      <c r="O269" s="20"/>
      <c r="P269" s="20"/>
      <c r="Q269" s="20"/>
      <c r="R269" s="20"/>
      <c r="S269" s="20"/>
      <c r="T269" s="20"/>
      <c r="U269" s="20"/>
      <c r="V269" s="20"/>
      <c r="W269" s="20"/>
      <c r="X269" s="20"/>
      <c r="Y269" s="20"/>
      <c r="Z269" s="20"/>
      <c r="AA269" s="20"/>
      <c r="AB269" s="20"/>
      <c r="AC269" s="20"/>
      <c r="AD269" s="20"/>
      <c r="AE269" s="20"/>
    </row>
    <row r="270" spans="1:31" ht="42" customHeight="1" thickBot="1">
      <c r="A270" s="679"/>
      <c r="B270" s="684"/>
      <c r="C270" s="608">
        <f>C263+1</f>
        <v>39</v>
      </c>
      <c r="D270" s="625" t="s">
        <v>229</v>
      </c>
      <c r="E270" s="612" t="s">
        <v>1636</v>
      </c>
      <c r="F270" s="36" t="s">
        <v>112</v>
      </c>
      <c r="H270" s="614" t="s">
        <v>115</v>
      </c>
      <c r="I270" s="617" t="s">
        <v>128</v>
      </c>
      <c r="J270" s="37" t="s">
        <v>1725</v>
      </c>
      <c r="L270" s="20"/>
      <c r="M270" s="20"/>
      <c r="N270" s="20"/>
      <c r="O270" s="20"/>
      <c r="P270" s="20"/>
      <c r="Q270" s="20"/>
      <c r="R270" s="20"/>
      <c r="S270" s="20"/>
      <c r="T270" s="20"/>
      <c r="U270" s="20"/>
      <c r="V270" s="20"/>
      <c r="W270" s="20"/>
      <c r="X270" s="20"/>
      <c r="Y270" s="20"/>
      <c r="Z270" s="20"/>
      <c r="AA270" s="20"/>
      <c r="AB270" s="20"/>
      <c r="AC270" s="20"/>
      <c r="AD270" s="20"/>
      <c r="AE270" s="20"/>
    </row>
    <row r="271" spans="1:31" ht="49.5" customHeight="1" thickBot="1">
      <c r="A271" s="679"/>
      <c r="B271" s="684"/>
      <c r="C271" s="609"/>
      <c r="D271" s="626"/>
      <c r="E271" s="613"/>
      <c r="F271" s="36" t="s">
        <v>117</v>
      </c>
      <c r="H271" s="615"/>
      <c r="I271" s="618"/>
      <c r="J271" s="623"/>
      <c r="L271" s="20"/>
      <c r="M271" s="20"/>
      <c r="N271" s="20"/>
      <c r="O271" s="20"/>
      <c r="P271" s="20"/>
      <c r="Q271" s="20"/>
      <c r="R271" s="20"/>
      <c r="S271" s="20"/>
      <c r="T271" s="20"/>
      <c r="U271" s="20"/>
      <c r="V271" s="20"/>
      <c r="W271" s="20"/>
      <c r="X271" s="20"/>
      <c r="Y271" s="20"/>
      <c r="Z271" s="20"/>
      <c r="AA271" s="20"/>
      <c r="AB271" s="20"/>
      <c r="AC271" s="20"/>
      <c r="AD271" s="20"/>
      <c r="AE271" s="20"/>
    </row>
    <row r="272" spans="1:31" ht="42" customHeight="1" thickBot="1">
      <c r="A272" s="679"/>
      <c r="B272" s="684"/>
      <c r="C272" s="609"/>
      <c r="D272" s="625" t="s">
        <v>230</v>
      </c>
      <c r="E272" s="632" t="s">
        <v>1637</v>
      </c>
      <c r="F272" s="36" t="s">
        <v>118</v>
      </c>
      <c r="H272" s="616"/>
      <c r="I272" s="618"/>
      <c r="J272" s="623"/>
      <c r="L272" s="20"/>
      <c r="M272" s="20"/>
      <c r="N272" s="20"/>
      <c r="O272" s="20"/>
      <c r="P272" s="20"/>
      <c r="Q272" s="20"/>
      <c r="R272" s="20"/>
      <c r="S272" s="20"/>
      <c r="T272" s="20"/>
      <c r="U272" s="20"/>
      <c r="V272" s="20"/>
      <c r="W272" s="20"/>
      <c r="X272" s="20"/>
      <c r="Y272" s="20"/>
      <c r="Z272" s="20"/>
      <c r="AA272" s="20"/>
      <c r="AB272" s="20"/>
      <c r="AC272" s="20"/>
      <c r="AD272" s="20"/>
      <c r="AE272" s="20"/>
    </row>
    <row r="273" spans="1:31" ht="42" customHeight="1" thickBot="1">
      <c r="A273" s="679"/>
      <c r="B273" s="684"/>
      <c r="C273" s="609"/>
      <c r="D273" s="626"/>
      <c r="E273" s="633"/>
      <c r="F273" s="38" t="s">
        <v>121</v>
      </c>
      <c r="H273" s="629" t="s">
        <v>122</v>
      </c>
      <c r="I273" s="618"/>
      <c r="J273" s="623"/>
      <c r="L273" s="20"/>
      <c r="M273" s="20"/>
      <c r="N273" s="20"/>
      <c r="O273" s="20"/>
      <c r="P273" s="20"/>
      <c r="Q273" s="20"/>
      <c r="R273" s="20"/>
      <c r="S273" s="20"/>
      <c r="T273" s="20"/>
      <c r="U273" s="20"/>
      <c r="V273" s="20"/>
      <c r="W273" s="20"/>
      <c r="X273" s="20"/>
      <c r="Y273" s="20"/>
      <c r="Z273" s="20"/>
      <c r="AA273" s="20"/>
      <c r="AB273" s="20"/>
      <c r="AC273" s="20"/>
      <c r="AD273" s="20"/>
      <c r="AE273" s="20"/>
    </row>
    <row r="274" spans="1:31" ht="42" customHeight="1" thickBot="1">
      <c r="A274" s="679"/>
      <c r="B274" s="684"/>
      <c r="C274" s="609"/>
      <c r="D274" s="625" t="s">
        <v>231</v>
      </c>
      <c r="E274" s="632" t="s">
        <v>1638</v>
      </c>
      <c r="F274" s="38" t="s">
        <v>123</v>
      </c>
      <c r="H274" s="630"/>
      <c r="I274" s="618"/>
      <c r="J274" s="623"/>
      <c r="L274" s="20"/>
      <c r="M274" s="20"/>
      <c r="N274" s="20"/>
      <c r="O274" s="20"/>
      <c r="P274" s="20"/>
      <c r="Q274" s="20"/>
      <c r="R274" s="20"/>
      <c r="S274" s="20"/>
      <c r="T274" s="20"/>
      <c r="U274" s="20"/>
      <c r="V274" s="20"/>
      <c r="W274" s="20"/>
      <c r="X274" s="20"/>
      <c r="Y274" s="20"/>
      <c r="Z274" s="20"/>
      <c r="AA274" s="20"/>
      <c r="AB274" s="20"/>
      <c r="AC274" s="20"/>
      <c r="AD274" s="20"/>
      <c r="AE274" s="20"/>
    </row>
    <row r="275" spans="1:31" ht="62" customHeight="1" thickBot="1">
      <c r="A275" s="679"/>
      <c r="B275" s="684"/>
      <c r="C275" s="620"/>
      <c r="D275" s="626"/>
      <c r="E275" s="643"/>
      <c r="F275" s="47" t="s">
        <v>126</v>
      </c>
      <c r="H275" s="631"/>
      <c r="I275" s="619"/>
      <c r="J275" s="624"/>
      <c r="L275" s="20"/>
      <c r="M275" s="20"/>
      <c r="N275" s="20"/>
      <c r="O275" s="20"/>
      <c r="P275" s="20"/>
      <c r="Q275" s="20"/>
      <c r="R275" s="20"/>
      <c r="S275" s="20"/>
      <c r="T275" s="20"/>
      <c r="U275" s="20"/>
      <c r="V275" s="20"/>
      <c r="W275" s="20"/>
      <c r="X275" s="20"/>
      <c r="Y275" s="20"/>
      <c r="Z275" s="20"/>
      <c r="AA275" s="20"/>
      <c r="AB275" s="20"/>
      <c r="AC275" s="20"/>
      <c r="AD275" s="20"/>
      <c r="AE275" s="20"/>
    </row>
    <row r="276" spans="1:31" ht="8" customHeight="1" thickBot="1">
      <c r="A276" s="679"/>
      <c r="B276" s="684"/>
      <c r="C276" s="58"/>
      <c r="D276" s="40"/>
      <c r="E276" s="339"/>
      <c r="F276" s="44"/>
      <c r="G276" s="44"/>
      <c r="H276" s="51"/>
      <c r="I276" s="51"/>
      <c r="J276" s="52"/>
      <c r="L276" s="20"/>
      <c r="M276" s="20"/>
      <c r="N276" s="20"/>
      <c r="O276" s="20"/>
      <c r="P276" s="20"/>
      <c r="Q276" s="20"/>
      <c r="R276" s="20"/>
      <c r="S276" s="20"/>
      <c r="T276" s="20"/>
      <c r="U276" s="20"/>
      <c r="V276" s="20"/>
      <c r="W276" s="20"/>
      <c r="X276" s="20"/>
      <c r="Y276" s="20"/>
      <c r="Z276" s="20"/>
      <c r="AA276" s="20"/>
      <c r="AB276" s="20"/>
      <c r="AC276" s="20"/>
      <c r="AD276" s="20"/>
      <c r="AE276" s="20"/>
    </row>
    <row r="277" spans="1:31" ht="62.25" customHeight="1" thickBot="1">
      <c r="A277" s="679"/>
      <c r="B277" s="684"/>
      <c r="C277" s="608">
        <f>C270+1</f>
        <v>40</v>
      </c>
      <c r="D277" s="625" t="s">
        <v>216</v>
      </c>
      <c r="E277" s="627" t="s">
        <v>1639</v>
      </c>
      <c r="F277" s="36" t="s">
        <v>112</v>
      </c>
      <c r="H277" s="614" t="s">
        <v>115</v>
      </c>
      <c r="I277" s="617" t="s">
        <v>128</v>
      </c>
      <c r="J277" s="37" t="s">
        <v>1725</v>
      </c>
      <c r="L277" s="20"/>
      <c r="M277" s="20"/>
      <c r="N277" s="20"/>
      <c r="O277" s="20"/>
      <c r="P277" s="20"/>
      <c r="Q277" s="20"/>
      <c r="R277" s="20"/>
      <c r="S277" s="20"/>
      <c r="T277" s="20"/>
      <c r="U277" s="20"/>
      <c r="V277" s="20"/>
      <c r="W277" s="20"/>
      <c r="X277" s="20"/>
      <c r="Y277" s="20"/>
      <c r="Z277" s="20"/>
      <c r="AA277" s="20"/>
      <c r="AB277" s="20"/>
      <c r="AC277" s="20"/>
      <c r="AD277" s="20"/>
      <c r="AE277" s="20"/>
    </row>
    <row r="278" spans="1:31" ht="73.5" customHeight="1" thickBot="1">
      <c r="A278" s="679"/>
      <c r="B278" s="684"/>
      <c r="C278" s="609"/>
      <c r="D278" s="625"/>
      <c r="E278" s="628"/>
      <c r="F278" s="36" t="s">
        <v>117</v>
      </c>
      <c r="H278" s="615"/>
      <c r="I278" s="618"/>
      <c r="J278" s="623"/>
      <c r="L278" s="20"/>
      <c r="M278" s="20"/>
      <c r="N278" s="20"/>
      <c r="O278" s="20"/>
      <c r="P278" s="20"/>
      <c r="Q278" s="20"/>
      <c r="R278" s="20"/>
      <c r="S278" s="20"/>
      <c r="T278" s="20"/>
      <c r="U278" s="20"/>
      <c r="V278" s="20"/>
      <c r="W278" s="20"/>
      <c r="X278" s="20"/>
      <c r="Y278" s="20"/>
      <c r="Z278" s="20"/>
      <c r="AA278" s="20"/>
      <c r="AB278" s="20"/>
      <c r="AC278" s="20"/>
      <c r="AD278" s="20"/>
      <c r="AE278" s="20"/>
    </row>
    <row r="279" spans="1:31" ht="42" customHeight="1" thickBot="1">
      <c r="A279" s="679"/>
      <c r="B279" s="684"/>
      <c r="C279" s="609"/>
      <c r="D279" s="625" t="s">
        <v>217</v>
      </c>
      <c r="E279" s="627" t="s">
        <v>276</v>
      </c>
      <c r="F279" s="36" t="s">
        <v>118</v>
      </c>
      <c r="H279" s="616"/>
      <c r="I279" s="618"/>
      <c r="J279" s="623"/>
      <c r="L279" s="20"/>
      <c r="M279" s="20"/>
      <c r="N279" s="20"/>
      <c r="O279" s="20"/>
      <c r="P279" s="20"/>
      <c r="Q279" s="20"/>
      <c r="R279" s="20"/>
      <c r="S279" s="20"/>
      <c r="T279" s="20"/>
      <c r="U279" s="20"/>
      <c r="V279" s="20"/>
      <c r="W279" s="20"/>
      <c r="X279" s="20"/>
      <c r="Y279" s="20"/>
      <c r="Z279" s="20"/>
      <c r="AA279" s="20"/>
      <c r="AB279" s="20"/>
      <c r="AC279" s="20"/>
      <c r="AD279" s="20"/>
      <c r="AE279" s="20"/>
    </row>
    <row r="280" spans="1:31" ht="42" customHeight="1" thickBot="1">
      <c r="A280" s="679"/>
      <c r="B280" s="684"/>
      <c r="C280" s="609"/>
      <c r="D280" s="625"/>
      <c r="E280" s="628"/>
      <c r="F280" s="38" t="s">
        <v>121</v>
      </c>
      <c r="H280" s="629" t="s">
        <v>122</v>
      </c>
      <c r="I280" s="618"/>
      <c r="J280" s="623"/>
      <c r="L280" s="20"/>
      <c r="M280" s="20"/>
      <c r="N280" s="20"/>
      <c r="O280" s="20"/>
      <c r="P280" s="20"/>
      <c r="Q280" s="20"/>
      <c r="R280" s="20"/>
      <c r="S280" s="20"/>
      <c r="T280" s="20"/>
      <c r="U280" s="20"/>
      <c r="V280" s="20"/>
      <c r="W280" s="20"/>
      <c r="X280" s="20"/>
      <c r="Y280" s="20"/>
      <c r="Z280" s="20"/>
      <c r="AA280" s="20"/>
      <c r="AB280" s="20"/>
      <c r="AC280" s="20"/>
      <c r="AD280" s="20"/>
      <c r="AE280" s="20"/>
    </row>
    <row r="281" spans="1:31" ht="42" customHeight="1" thickBot="1">
      <c r="A281" s="679"/>
      <c r="B281" s="684"/>
      <c r="C281" s="609"/>
      <c r="D281" s="625" t="s">
        <v>219</v>
      </c>
      <c r="E281" s="627" t="s">
        <v>1640</v>
      </c>
      <c r="F281" s="38" t="s">
        <v>123</v>
      </c>
      <c r="H281" s="630"/>
      <c r="I281" s="618"/>
      <c r="J281" s="623"/>
      <c r="L281" s="20"/>
      <c r="M281" s="20"/>
      <c r="N281" s="20"/>
      <c r="O281" s="20"/>
      <c r="P281" s="20"/>
      <c r="Q281" s="20"/>
      <c r="R281" s="20"/>
      <c r="S281" s="20"/>
      <c r="T281" s="20"/>
      <c r="U281" s="20"/>
      <c r="V281" s="20"/>
      <c r="W281" s="20"/>
      <c r="X281" s="20"/>
      <c r="Y281" s="20"/>
      <c r="Z281" s="20"/>
      <c r="AA281" s="20"/>
      <c r="AB281" s="20"/>
      <c r="AC281" s="20"/>
      <c r="AD281" s="20"/>
      <c r="AE281" s="20"/>
    </row>
    <row r="282" spans="1:31" ht="57" customHeight="1" thickBot="1">
      <c r="A282" s="679"/>
      <c r="B282" s="684"/>
      <c r="C282" s="620"/>
      <c r="D282" s="625"/>
      <c r="E282" s="628"/>
      <c r="F282" s="47" t="s">
        <v>126</v>
      </c>
      <c r="H282" s="631"/>
      <c r="I282" s="619"/>
      <c r="J282" s="624"/>
      <c r="L282" s="20"/>
      <c r="M282" s="20"/>
      <c r="N282" s="20"/>
      <c r="O282" s="20"/>
      <c r="P282" s="20"/>
      <c r="Q282" s="20"/>
      <c r="R282" s="20"/>
      <c r="S282" s="20"/>
      <c r="T282" s="20"/>
      <c r="U282" s="20"/>
      <c r="V282" s="20"/>
      <c r="W282" s="20"/>
      <c r="X282" s="20"/>
      <c r="Y282" s="20"/>
      <c r="Z282" s="20"/>
      <c r="AA282" s="20"/>
      <c r="AB282" s="20"/>
      <c r="AC282" s="20"/>
      <c r="AD282" s="20"/>
      <c r="AE282" s="20"/>
    </row>
    <row r="283" spans="1:31" ht="8" customHeight="1" thickBot="1">
      <c r="A283" s="679"/>
      <c r="B283" s="684"/>
      <c r="C283" s="58"/>
      <c r="D283" s="40"/>
      <c r="E283" s="339"/>
      <c r="F283" s="44"/>
      <c r="G283" s="44"/>
      <c r="H283" s="51"/>
      <c r="I283" s="51"/>
      <c r="J283" s="52"/>
      <c r="L283" s="20"/>
      <c r="M283" s="20"/>
      <c r="N283" s="20"/>
      <c r="O283" s="20"/>
      <c r="P283" s="20"/>
      <c r="Q283" s="20"/>
      <c r="R283" s="20"/>
      <c r="S283" s="20"/>
      <c r="T283" s="20"/>
      <c r="U283" s="20"/>
      <c r="V283" s="20"/>
      <c r="W283" s="20"/>
      <c r="X283" s="20"/>
      <c r="Y283" s="20"/>
      <c r="Z283" s="20"/>
      <c r="AA283" s="20"/>
      <c r="AB283" s="20"/>
      <c r="AC283" s="20"/>
      <c r="AD283" s="20"/>
      <c r="AE283" s="20"/>
    </row>
    <row r="284" spans="1:31" ht="42" customHeight="1" thickBot="1">
      <c r="A284" s="679"/>
      <c r="B284" s="684"/>
      <c r="C284" s="608">
        <f>C277+1</f>
        <v>41</v>
      </c>
      <c r="D284" s="677" t="s">
        <v>238</v>
      </c>
      <c r="E284" s="678" t="s">
        <v>1641</v>
      </c>
      <c r="F284" s="36" t="s">
        <v>112</v>
      </c>
      <c r="H284" s="614" t="s">
        <v>115</v>
      </c>
      <c r="I284" s="617" t="s">
        <v>128</v>
      </c>
      <c r="J284" s="37" t="s">
        <v>1725</v>
      </c>
      <c r="L284" s="20"/>
      <c r="M284" s="20"/>
      <c r="N284" s="20"/>
      <c r="O284" s="20"/>
      <c r="P284" s="20"/>
      <c r="Q284" s="20"/>
      <c r="R284" s="20"/>
      <c r="S284" s="20"/>
      <c r="T284" s="20"/>
      <c r="U284" s="20"/>
      <c r="V284" s="20"/>
      <c r="W284" s="20"/>
      <c r="X284" s="20"/>
      <c r="Y284" s="20"/>
      <c r="Z284" s="20"/>
      <c r="AA284" s="20"/>
      <c r="AB284" s="20"/>
      <c r="AC284" s="20"/>
      <c r="AD284" s="20"/>
      <c r="AE284" s="20"/>
    </row>
    <row r="285" spans="1:31" ht="42" customHeight="1" thickBot="1">
      <c r="A285" s="679"/>
      <c r="B285" s="684"/>
      <c r="C285" s="609"/>
      <c r="D285" s="636"/>
      <c r="E285" s="637"/>
      <c r="F285" s="36" t="s">
        <v>117</v>
      </c>
      <c r="H285" s="615"/>
      <c r="I285" s="618"/>
      <c r="J285" s="623"/>
      <c r="L285" s="20"/>
      <c r="M285" s="20"/>
      <c r="N285" s="20"/>
      <c r="O285" s="20"/>
      <c r="P285" s="20"/>
      <c r="Q285" s="20"/>
      <c r="R285" s="20"/>
      <c r="S285" s="20"/>
      <c r="T285" s="20"/>
      <c r="U285" s="20"/>
      <c r="V285" s="20"/>
      <c r="W285" s="20"/>
      <c r="X285" s="20"/>
      <c r="Y285" s="20"/>
      <c r="Z285" s="20"/>
      <c r="AA285" s="20"/>
      <c r="AB285" s="20"/>
      <c r="AC285" s="20"/>
      <c r="AD285" s="20"/>
      <c r="AE285" s="20"/>
    </row>
    <row r="286" spans="1:31" ht="42" customHeight="1" thickBot="1">
      <c r="A286" s="679"/>
      <c r="B286" s="684"/>
      <c r="C286" s="609"/>
      <c r="D286" s="677" t="s">
        <v>239</v>
      </c>
      <c r="E286" s="678" t="s">
        <v>1642</v>
      </c>
      <c r="F286" s="36" t="s">
        <v>118</v>
      </c>
      <c r="H286" s="616"/>
      <c r="I286" s="618"/>
      <c r="J286" s="623"/>
      <c r="L286" s="20"/>
      <c r="M286" s="20"/>
      <c r="N286" s="20"/>
      <c r="O286" s="20"/>
      <c r="P286" s="20"/>
      <c r="Q286" s="20"/>
      <c r="R286" s="20"/>
      <c r="S286" s="20"/>
      <c r="T286" s="20"/>
      <c r="U286" s="20"/>
      <c r="V286" s="20"/>
      <c r="W286" s="20"/>
      <c r="X286" s="20"/>
      <c r="Y286" s="20"/>
      <c r="Z286" s="20"/>
      <c r="AA286" s="20"/>
      <c r="AB286" s="20"/>
      <c r="AC286" s="20"/>
      <c r="AD286" s="20"/>
      <c r="AE286" s="20"/>
    </row>
    <row r="287" spans="1:31" ht="42" customHeight="1" thickBot="1">
      <c r="A287" s="679"/>
      <c r="B287" s="684"/>
      <c r="C287" s="609"/>
      <c r="D287" s="636"/>
      <c r="E287" s="637"/>
      <c r="F287" s="38" t="s">
        <v>121</v>
      </c>
      <c r="H287" s="629" t="s">
        <v>122</v>
      </c>
      <c r="I287" s="618"/>
      <c r="J287" s="623"/>
      <c r="L287" s="20"/>
      <c r="M287" s="20"/>
      <c r="N287" s="20"/>
      <c r="O287" s="20"/>
      <c r="P287" s="20"/>
      <c r="Q287" s="20"/>
      <c r="R287" s="20"/>
      <c r="S287" s="20"/>
      <c r="T287" s="20"/>
      <c r="U287" s="20"/>
      <c r="V287" s="20"/>
      <c r="W287" s="20"/>
      <c r="X287" s="20"/>
      <c r="Y287" s="20"/>
      <c r="Z287" s="20"/>
      <c r="AA287" s="20"/>
      <c r="AB287" s="20"/>
      <c r="AC287" s="20"/>
      <c r="AD287" s="20"/>
      <c r="AE287" s="20"/>
    </row>
    <row r="288" spans="1:31" ht="42" customHeight="1" thickBot="1">
      <c r="A288" s="679"/>
      <c r="B288" s="684"/>
      <c r="C288" s="609"/>
      <c r="D288" s="677" t="s">
        <v>240</v>
      </c>
      <c r="E288" s="678" t="s">
        <v>1643</v>
      </c>
      <c r="F288" s="38" t="s">
        <v>123</v>
      </c>
      <c r="H288" s="630"/>
      <c r="I288" s="618"/>
      <c r="J288" s="623"/>
      <c r="L288" s="20"/>
      <c r="M288" s="20"/>
      <c r="N288" s="20"/>
      <c r="O288" s="20"/>
      <c r="P288" s="20"/>
      <c r="Q288" s="20"/>
      <c r="R288" s="20"/>
      <c r="S288" s="20"/>
      <c r="T288" s="20"/>
      <c r="U288" s="20"/>
      <c r="V288" s="20"/>
      <c r="W288" s="20"/>
      <c r="X288" s="20"/>
      <c r="Y288" s="20"/>
      <c r="Z288" s="20"/>
      <c r="AA288" s="20"/>
      <c r="AB288" s="20"/>
      <c r="AC288" s="20"/>
      <c r="AD288" s="20"/>
      <c r="AE288" s="20"/>
    </row>
    <row r="289" spans="1:31" ht="42" customHeight="1" thickBot="1">
      <c r="A289" s="679"/>
      <c r="B289" s="684"/>
      <c r="C289" s="620"/>
      <c r="D289" s="636"/>
      <c r="E289" s="637"/>
      <c r="F289" s="47" t="s">
        <v>126</v>
      </c>
      <c r="H289" s="631"/>
      <c r="I289" s="619"/>
      <c r="J289" s="624"/>
      <c r="L289" s="20"/>
      <c r="M289" s="20"/>
      <c r="N289" s="20"/>
      <c r="O289" s="20"/>
      <c r="P289" s="20"/>
      <c r="Q289" s="20"/>
      <c r="R289" s="20"/>
      <c r="S289" s="20"/>
      <c r="T289" s="20"/>
      <c r="U289" s="20"/>
      <c r="V289" s="20"/>
      <c r="W289" s="20"/>
      <c r="X289" s="20"/>
      <c r="Y289" s="20"/>
      <c r="Z289" s="20"/>
      <c r="AA289" s="20"/>
      <c r="AB289" s="20"/>
      <c r="AC289" s="20"/>
      <c r="AD289" s="20"/>
      <c r="AE289" s="20"/>
    </row>
    <row r="290" spans="1:31" ht="8" customHeight="1" thickBot="1">
      <c r="A290" s="679"/>
      <c r="B290" s="684"/>
      <c r="C290" s="58"/>
      <c r="D290" s="40"/>
      <c r="E290" s="339"/>
      <c r="F290" s="44"/>
      <c r="G290" s="44"/>
      <c r="H290" s="51"/>
      <c r="I290" s="51"/>
      <c r="J290" s="52"/>
      <c r="L290" s="20"/>
      <c r="M290" s="20"/>
      <c r="N290" s="20"/>
      <c r="O290" s="20"/>
      <c r="P290" s="20"/>
      <c r="Q290" s="20"/>
      <c r="R290" s="20"/>
      <c r="S290" s="20"/>
      <c r="T290" s="20"/>
      <c r="U290" s="20"/>
      <c r="V290" s="20"/>
      <c r="W290" s="20"/>
      <c r="X290" s="20"/>
      <c r="Y290" s="20"/>
      <c r="Z290" s="20"/>
      <c r="AA290" s="20"/>
      <c r="AB290" s="20"/>
      <c r="AC290" s="20"/>
      <c r="AD290" s="20"/>
      <c r="AE290" s="20"/>
    </row>
    <row r="291" spans="1:31" ht="42" customHeight="1" thickBot="1">
      <c r="A291" s="679"/>
      <c r="B291" s="684"/>
      <c r="C291" s="608">
        <f>C284+1</f>
        <v>42</v>
      </c>
      <c r="D291" s="677" t="s">
        <v>241</v>
      </c>
      <c r="E291" s="678" t="s">
        <v>1644</v>
      </c>
      <c r="F291" s="36" t="s">
        <v>112</v>
      </c>
      <c r="H291" s="614" t="s">
        <v>115</v>
      </c>
      <c r="I291" s="617" t="s">
        <v>128</v>
      </c>
      <c r="J291" s="37" t="s">
        <v>1725</v>
      </c>
      <c r="L291" s="20"/>
      <c r="M291" s="20"/>
      <c r="N291" s="20"/>
      <c r="O291" s="20"/>
      <c r="P291" s="20"/>
      <c r="Q291" s="20"/>
      <c r="R291" s="20"/>
      <c r="S291" s="20"/>
      <c r="T291" s="20"/>
      <c r="U291" s="20"/>
      <c r="V291" s="20"/>
      <c r="W291" s="20"/>
      <c r="X291" s="20"/>
      <c r="Y291" s="20"/>
      <c r="Z291" s="20"/>
      <c r="AA291" s="20"/>
      <c r="AB291" s="20"/>
      <c r="AC291" s="20"/>
      <c r="AD291" s="20"/>
      <c r="AE291" s="20"/>
    </row>
    <row r="292" spans="1:31" ht="42" customHeight="1" thickBot="1">
      <c r="A292" s="679"/>
      <c r="B292" s="684"/>
      <c r="C292" s="609"/>
      <c r="D292" s="636"/>
      <c r="E292" s="662"/>
      <c r="F292" s="36" t="s">
        <v>117</v>
      </c>
      <c r="H292" s="615"/>
      <c r="I292" s="618"/>
      <c r="J292" s="623"/>
      <c r="L292" s="20"/>
      <c r="M292" s="20"/>
      <c r="N292" s="20"/>
      <c r="O292" s="20"/>
      <c r="P292" s="20"/>
      <c r="Q292" s="20"/>
      <c r="R292" s="20"/>
      <c r="S292" s="20"/>
      <c r="T292" s="20"/>
      <c r="U292" s="20"/>
      <c r="V292" s="20"/>
      <c r="W292" s="20"/>
      <c r="X292" s="20"/>
      <c r="Y292" s="20"/>
      <c r="Z292" s="20"/>
      <c r="AA292" s="20"/>
      <c r="AB292" s="20"/>
      <c r="AC292" s="20"/>
      <c r="AD292" s="20"/>
      <c r="AE292" s="20"/>
    </row>
    <row r="293" spans="1:31" ht="42" customHeight="1" thickBot="1">
      <c r="A293" s="679"/>
      <c r="B293" s="684"/>
      <c r="C293" s="609"/>
      <c r="D293" s="677" t="s">
        <v>242</v>
      </c>
      <c r="E293" s="686" t="s">
        <v>1645</v>
      </c>
      <c r="F293" s="36" t="s">
        <v>118</v>
      </c>
      <c r="H293" s="616"/>
      <c r="I293" s="618"/>
      <c r="J293" s="623"/>
      <c r="L293" s="20"/>
      <c r="M293" s="20"/>
      <c r="N293" s="20"/>
      <c r="O293" s="20"/>
      <c r="P293" s="20"/>
      <c r="Q293" s="20"/>
      <c r="R293" s="20"/>
      <c r="S293" s="20"/>
      <c r="T293" s="20"/>
      <c r="U293" s="20"/>
      <c r="V293" s="20"/>
      <c r="W293" s="20"/>
      <c r="X293" s="20"/>
      <c r="Y293" s="20"/>
      <c r="Z293" s="20"/>
      <c r="AA293" s="20"/>
      <c r="AB293" s="20"/>
      <c r="AC293" s="20"/>
      <c r="AD293" s="20"/>
      <c r="AE293" s="20"/>
    </row>
    <row r="294" spans="1:31" ht="42" customHeight="1" thickBot="1">
      <c r="A294" s="679"/>
      <c r="B294" s="684"/>
      <c r="C294" s="609"/>
      <c r="D294" s="636"/>
      <c r="E294" s="663"/>
      <c r="F294" s="38" t="s">
        <v>121</v>
      </c>
      <c r="H294" s="629" t="s">
        <v>122</v>
      </c>
      <c r="I294" s="618"/>
      <c r="J294" s="623"/>
      <c r="L294" s="20"/>
      <c r="M294" s="20"/>
      <c r="N294" s="20"/>
      <c r="O294" s="20"/>
      <c r="P294" s="20"/>
      <c r="Q294" s="20"/>
      <c r="R294" s="20"/>
      <c r="S294" s="20"/>
      <c r="T294" s="20"/>
      <c r="U294" s="20"/>
      <c r="V294" s="20"/>
      <c r="W294" s="20"/>
      <c r="X294" s="20"/>
      <c r="Y294" s="20"/>
      <c r="Z294" s="20"/>
      <c r="AA294" s="20"/>
      <c r="AB294" s="20"/>
      <c r="AC294" s="20"/>
      <c r="AD294" s="20"/>
      <c r="AE294" s="20"/>
    </row>
    <row r="295" spans="1:31" ht="42" customHeight="1" thickBot="1">
      <c r="A295" s="679"/>
      <c r="B295" s="684"/>
      <c r="C295" s="609"/>
      <c r="D295" s="677" t="s">
        <v>243</v>
      </c>
      <c r="E295" s="690" t="s">
        <v>1646</v>
      </c>
      <c r="F295" s="38" t="s">
        <v>123</v>
      </c>
      <c r="H295" s="630"/>
      <c r="I295" s="618"/>
      <c r="J295" s="623"/>
      <c r="L295" s="20"/>
      <c r="M295" s="20"/>
      <c r="N295" s="20"/>
      <c r="O295" s="20"/>
      <c r="P295" s="20"/>
      <c r="Q295" s="20"/>
      <c r="R295" s="20"/>
      <c r="S295" s="20"/>
      <c r="T295" s="20"/>
      <c r="U295" s="20"/>
      <c r="V295" s="20"/>
      <c r="W295" s="20"/>
      <c r="X295" s="20"/>
      <c r="Y295" s="20"/>
      <c r="Z295" s="20"/>
      <c r="AA295" s="20"/>
      <c r="AB295" s="20"/>
      <c r="AC295" s="20"/>
      <c r="AD295" s="20"/>
      <c r="AE295" s="20"/>
    </row>
    <row r="296" spans="1:31" ht="42" customHeight="1" thickBot="1">
      <c r="A296" s="679"/>
      <c r="B296" s="685"/>
      <c r="C296" s="620"/>
      <c r="D296" s="636"/>
      <c r="E296" s="663"/>
      <c r="F296" s="47" t="s">
        <v>126</v>
      </c>
      <c r="H296" s="631"/>
      <c r="I296" s="619"/>
      <c r="J296" s="624"/>
      <c r="L296" s="20"/>
      <c r="M296" s="20"/>
      <c r="N296" s="20"/>
      <c r="O296" s="20"/>
      <c r="P296" s="20"/>
      <c r="Q296" s="20"/>
      <c r="R296" s="20"/>
      <c r="S296" s="20"/>
      <c r="T296" s="20"/>
      <c r="U296" s="20"/>
      <c r="V296" s="20"/>
      <c r="W296" s="20"/>
      <c r="X296" s="20"/>
      <c r="Y296" s="20"/>
      <c r="Z296" s="20"/>
      <c r="AA296" s="20"/>
      <c r="AB296" s="20"/>
      <c r="AC296" s="20"/>
      <c r="AD296" s="20"/>
      <c r="AE296" s="20"/>
    </row>
    <row r="297" spans="1:31" ht="8" customHeight="1" thickBot="1">
      <c r="A297" s="679"/>
      <c r="B297" s="56"/>
      <c r="C297" s="50"/>
      <c r="D297" s="40"/>
      <c r="E297" s="339"/>
      <c r="F297" s="44"/>
      <c r="G297" s="44"/>
      <c r="H297" s="51"/>
      <c r="I297" s="51"/>
      <c r="J297" s="52"/>
      <c r="L297" s="20"/>
      <c r="M297" s="20"/>
      <c r="N297" s="20"/>
      <c r="O297" s="20"/>
      <c r="P297" s="20"/>
      <c r="Q297" s="20"/>
      <c r="R297" s="20"/>
      <c r="S297" s="20"/>
      <c r="T297" s="20"/>
      <c r="U297" s="20"/>
      <c r="V297" s="20"/>
      <c r="W297" s="20"/>
      <c r="X297" s="20"/>
      <c r="Y297" s="20"/>
      <c r="Z297" s="20"/>
      <c r="AA297" s="20"/>
      <c r="AB297" s="20"/>
      <c r="AC297" s="20"/>
      <c r="AD297" s="20"/>
      <c r="AE297" s="20"/>
    </row>
    <row r="298" spans="1:31" ht="42" customHeight="1" thickBot="1">
      <c r="A298" s="679"/>
      <c r="B298" s="691" t="s">
        <v>277</v>
      </c>
      <c r="C298" s="648">
        <f>C291+1</f>
        <v>43</v>
      </c>
      <c r="D298" s="677" t="s">
        <v>244</v>
      </c>
      <c r="E298" s="612" t="s">
        <v>1615</v>
      </c>
      <c r="F298" s="36" t="s">
        <v>112</v>
      </c>
      <c r="H298" s="614" t="s">
        <v>249</v>
      </c>
      <c r="I298" s="617" t="s">
        <v>128</v>
      </c>
      <c r="J298" s="37" t="s">
        <v>1726</v>
      </c>
      <c r="L298" s="20"/>
      <c r="M298" s="20"/>
      <c r="N298" s="20"/>
      <c r="O298" s="20"/>
      <c r="P298" s="20"/>
      <c r="Q298" s="20"/>
      <c r="R298" s="20"/>
      <c r="S298" s="20"/>
      <c r="T298" s="20"/>
      <c r="U298" s="20"/>
      <c r="V298" s="20"/>
      <c r="W298" s="20"/>
      <c r="X298" s="20"/>
      <c r="Y298" s="20"/>
      <c r="Z298" s="20"/>
      <c r="AA298" s="20"/>
      <c r="AB298" s="20"/>
      <c r="AC298" s="20"/>
      <c r="AD298" s="20"/>
      <c r="AE298" s="20"/>
    </row>
    <row r="299" spans="1:31" ht="69" customHeight="1" thickBot="1">
      <c r="A299" s="679"/>
      <c r="B299" s="692"/>
      <c r="C299" s="649"/>
      <c r="D299" s="636"/>
      <c r="E299" s="662"/>
      <c r="F299" s="36" t="s">
        <v>117</v>
      </c>
      <c r="H299" s="615"/>
      <c r="I299" s="618"/>
      <c r="J299" s="623"/>
      <c r="L299" s="20"/>
      <c r="M299" s="20"/>
      <c r="N299" s="20"/>
      <c r="O299" s="20"/>
      <c r="P299" s="20"/>
      <c r="Q299" s="20"/>
      <c r="R299" s="20"/>
      <c r="S299" s="20"/>
      <c r="T299" s="20"/>
      <c r="U299" s="20"/>
      <c r="V299" s="20"/>
      <c r="W299" s="20"/>
      <c r="X299" s="20"/>
      <c r="Y299" s="20"/>
      <c r="Z299" s="20"/>
      <c r="AA299" s="20"/>
      <c r="AB299" s="20"/>
      <c r="AC299" s="20"/>
      <c r="AD299" s="20"/>
      <c r="AE299" s="20"/>
    </row>
    <row r="300" spans="1:31" ht="42" customHeight="1" thickBot="1">
      <c r="A300" s="679"/>
      <c r="B300" s="692"/>
      <c r="C300" s="649"/>
      <c r="D300" s="677" t="s">
        <v>245</v>
      </c>
      <c r="E300" s="661" t="s">
        <v>1616</v>
      </c>
      <c r="F300" s="36" t="s">
        <v>118</v>
      </c>
      <c r="H300" s="616"/>
      <c r="I300" s="618"/>
      <c r="J300" s="623"/>
      <c r="L300" s="20"/>
      <c r="M300" s="20"/>
      <c r="N300" s="20"/>
      <c r="O300" s="20"/>
      <c r="P300" s="20"/>
      <c r="Q300" s="20"/>
      <c r="R300" s="20"/>
      <c r="S300" s="20"/>
      <c r="T300" s="20"/>
      <c r="U300" s="20"/>
      <c r="V300" s="20"/>
      <c r="W300" s="20"/>
      <c r="X300" s="20"/>
      <c r="Y300" s="20"/>
      <c r="Z300" s="20"/>
      <c r="AA300" s="20"/>
      <c r="AB300" s="20"/>
      <c r="AC300" s="20"/>
      <c r="AD300" s="20"/>
      <c r="AE300" s="20"/>
    </row>
    <row r="301" spans="1:31" ht="42" customHeight="1" thickBot="1">
      <c r="A301" s="679"/>
      <c r="B301" s="692"/>
      <c r="C301" s="649"/>
      <c r="D301" s="636"/>
      <c r="E301" s="662"/>
      <c r="F301" s="38" t="s">
        <v>121</v>
      </c>
      <c r="H301" s="629" t="s">
        <v>252</v>
      </c>
      <c r="I301" s="618"/>
      <c r="J301" s="623"/>
      <c r="L301" s="20"/>
      <c r="M301" s="20"/>
      <c r="N301" s="20"/>
      <c r="O301" s="20"/>
      <c r="P301" s="20"/>
      <c r="Q301" s="20"/>
      <c r="R301" s="20"/>
      <c r="S301" s="20"/>
      <c r="T301" s="20"/>
      <c r="U301" s="20"/>
      <c r="V301" s="20"/>
      <c r="W301" s="20"/>
      <c r="X301" s="20"/>
      <c r="Y301" s="20"/>
      <c r="Z301" s="20"/>
      <c r="AA301" s="20"/>
      <c r="AB301" s="20"/>
      <c r="AC301" s="20"/>
      <c r="AD301" s="20"/>
      <c r="AE301" s="20"/>
    </row>
    <row r="302" spans="1:31" ht="42" customHeight="1" thickBot="1">
      <c r="A302" s="679"/>
      <c r="B302" s="692"/>
      <c r="C302" s="649"/>
      <c r="D302" s="677" t="s">
        <v>247</v>
      </c>
      <c r="E302" s="661" t="s">
        <v>1647</v>
      </c>
      <c r="F302" s="38" t="s">
        <v>123</v>
      </c>
      <c r="H302" s="630"/>
      <c r="I302" s="618"/>
      <c r="J302" s="623"/>
      <c r="L302" s="20"/>
      <c r="M302" s="20"/>
      <c r="N302" s="20"/>
      <c r="O302" s="20"/>
      <c r="P302" s="20"/>
      <c r="Q302" s="20"/>
      <c r="R302" s="20"/>
      <c r="S302" s="20"/>
      <c r="T302" s="20"/>
      <c r="U302" s="20"/>
      <c r="V302" s="20"/>
      <c r="W302" s="20"/>
      <c r="X302" s="20"/>
      <c r="Y302" s="20"/>
      <c r="Z302" s="20"/>
      <c r="AA302" s="20"/>
      <c r="AB302" s="20"/>
      <c r="AC302" s="20"/>
      <c r="AD302" s="20"/>
      <c r="AE302" s="20"/>
    </row>
    <row r="303" spans="1:31" ht="42" customHeight="1" thickBot="1">
      <c r="A303" s="679"/>
      <c r="B303" s="692"/>
      <c r="C303" s="650"/>
      <c r="D303" s="636"/>
      <c r="E303" s="663"/>
      <c r="F303" s="47" t="s">
        <v>126</v>
      </c>
      <c r="H303" s="689"/>
      <c r="I303" s="687"/>
      <c r="J303" s="688"/>
      <c r="L303" s="20"/>
      <c r="M303" s="20"/>
      <c r="N303" s="20"/>
      <c r="O303" s="20"/>
      <c r="P303" s="20"/>
      <c r="Q303" s="20"/>
      <c r="R303" s="20"/>
      <c r="S303" s="20"/>
      <c r="T303" s="20"/>
      <c r="U303" s="20"/>
      <c r="V303" s="20"/>
      <c r="W303" s="20"/>
      <c r="X303" s="20"/>
      <c r="Y303" s="20"/>
      <c r="Z303" s="20"/>
      <c r="AA303" s="20"/>
      <c r="AB303" s="20"/>
      <c r="AC303" s="20"/>
      <c r="AD303" s="20"/>
      <c r="AE303" s="20"/>
    </row>
    <row r="304" spans="1:31" ht="8" customHeight="1" thickBot="1">
      <c r="A304" s="679"/>
      <c r="B304" s="692"/>
      <c r="C304" s="50"/>
      <c r="D304" s="40"/>
      <c r="E304" s="339"/>
      <c r="F304" s="44"/>
      <c r="G304" s="44"/>
      <c r="H304" s="51"/>
      <c r="I304" s="51"/>
      <c r="J304" s="52"/>
      <c r="L304" s="20"/>
      <c r="M304" s="20"/>
      <c r="N304" s="20"/>
      <c r="O304" s="20"/>
      <c r="P304" s="20"/>
      <c r="Q304" s="20"/>
      <c r="R304" s="20"/>
      <c r="S304" s="20"/>
      <c r="T304" s="20"/>
      <c r="U304" s="20"/>
      <c r="V304" s="20"/>
      <c r="W304" s="20"/>
      <c r="X304" s="20"/>
      <c r="Y304" s="20"/>
      <c r="Z304" s="20"/>
      <c r="AA304" s="20"/>
      <c r="AB304" s="20"/>
      <c r="AC304" s="20"/>
      <c r="AD304" s="20"/>
      <c r="AE304" s="20"/>
    </row>
    <row r="305" spans="1:31" ht="42" customHeight="1" thickBot="1">
      <c r="A305" s="679"/>
      <c r="B305" s="692"/>
      <c r="C305" s="648">
        <f>C298+1</f>
        <v>44</v>
      </c>
      <c r="D305" s="625" t="s">
        <v>255</v>
      </c>
      <c r="E305" s="627" t="s">
        <v>1648</v>
      </c>
      <c r="F305" s="36" t="s">
        <v>112</v>
      </c>
      <c r="H305" s="614" t="s">
        <v>115</v>
      </c>
      <c r="I305" s="617" t="s">
        <v>128</v>
      </c>
      <c r="J305" s="37" t="s">
        <v>1726</v>
      </c>
      <c r="L305" s="20"/>
      <c r="M305" s="20"/>
      <c r="N305" s="20"/>
      <c r="O305" s="20"/>
      <c r="P305" s="20"/>
      <c r="Q305" s="20"/>
      <c r="R305" s="20"/>
      <c r="S305" s="20"/>
      <c r="T305" s="20"/>
      <c r="U305" s="20"/>
      <c r="V305" s="20"/>
      <c r="W305" s="20"/>
      <c r="X305" s="20"/>
      <c r="Y305" s="20"/>
      <c r="Z305" s="20"/>
      <c r="AA305" s="20"/>
      <c r="AB305" s="20"/>
      <c r="AC305" s="20"/>
      <c r="AD305" s="20"/>
      <c r="AE305" s="20"/>
    </row>
    <row r="306" spans="1:31" ht="74.25" customHeight="1" thickBot="1">
      <c r="A306" s="679"/>
      <c r="B306" s="692"/>
      <c r="C306" s="649"/>
      <c r="D306" s="625"/>
      <c r="E306" s="628"/>
      <c r="F306" s="36" t="s">
        <v>117</v>
      </c>
      <c r="H306" s="615"/>
      <c r="I306" s="618"/>
      <c r="J306" s="623"/>
      <c r="L306" s="20"/>
      <c r="M306" s="20"/>
      <c r="N306" s="20"/>
      <c r="O306" s="20"/>
      <c r="P306" s="20"/>
      <c r="Q306" s="20"/>
      <c r="R306" s="20"/>
      <c r="S306" s="20"/>
      <c r="T306" s="20"/>
      <c r="U306" s="20"/>
      <c r="V306" s="20"/>
      <c r="W306" s="20"/>
      <c r="X306" s="20"/>
      <c r="Y306" s="20"/>
      <c r="Z306" s="20"/>
      <c r="AA306" s="20"/>
      <c r="AB306" s="20"/>
      <c r="AC306" s="20"/>
      <c r="AD306" s="20"/>
      <c r="AE306" s="20"/>
    </row>
    <row r="307" spans="1:31" ht="74.25" customHeight="1" thickBot="1">
      <c r="A307" s="679"/>
      <c r="B307" s="692"/>
      <c r="C307" s="649"/>
      <c r="D307" s="625" t="s">
        <v>256</v>
      </c>
      <c r="E307" s="627" t="s">
        <v>1649</v>
      </c>
      <c r="F307" s="36" t="s">
        <v>118</v>
      </c>
      <c r="H307" s="695"/>
      <c r="I307" s="618"/>
      <c r="J307" s="623"/>
      <c r="L307" s="20"/>
      <c r="M307" s="20"/>
      <c r="N307" s="20"/>
      <c r="O307" s="20"/>
      <c r="P307" s="20"/>
      <c r="Q307" s="20"/>
      <c r="R307" s="20"/>
      <c r="S307" s="20"/>
      <c r="T307" s="20"/>
      <c r="U307" s="20"/>
      <c r="V307" s="20"/>
      <c r="W307" s="20"/>
      <c r="X307" s="20"/>
      <c r="Y307" s="20"/>
      <c r="Z307" s="20"/>
      <c r="AA307" s="20"/>
      <c r="AB307" s="20"/>
      <c r="AC307" s="20"/>
      <c r="AD307" s="20"/>
      <c r="AE307" s="20"/>
    </row>
    <row r="308" spans="1:31" ht="42" customHeight="1" thickBot="1">
      <c r="A308" s="679"/>
      <c r="B308" s="692"/>
      <c r="C308" s="649"/>
      <c r="D308" s="625"/>
      <c r="E308" s="628"/>
      <c r="F308" s="38" t="s">
        <v>121</v>
      </c>
      <c r="H308" s="629" t="s">
        <v>122</v>
      </c>
      <c r="I308" s="618"/>
      <c r="J308" s="623"/>
      <c r="L308" s="20"/>
      <c r="M308" s="20"/>
      <c r="N308" s="20"/>
      <c r="O308" s="20"/>
      <c r="P308" s="20"/>
      <c r="Q308" s="20"/>
      <c r="R308" s="20"/>
      <c r="S308" s="20"/>
      <c r="T308" s="20"/>
      <c r="U308" s="20"/>
      <c r="V308" s="20"/>
      <c r="W308" s="20"/>
      <c r="X308" s="20"/>
      <c r="Y308" s="20"/>
      <c r="Z308" s="20"/>
      <c r="AA308" s="20"/>
      <c r="AB308" s="20"/>
      <c r="AC308" s="20"/>
      <c r="AD308" s="20"/>
      <c r="AE308" s="20"/>
    </row>
    <row r="309" spans="1:31" ht="42" customHeight="1" thickBot="1">
      <c r="A309" s="679"/>
      <c r="B309" s="692"/>
      <c r="C309" s="649"/>
      <c r="D309" s="625" t="s">
        <v>257</v>
      </c>
      <c r="E309" s="627" t="s">
        <v>1650</v>
      </c>
      <c r="F309" s="38" t="s">
        <v>123</v>
      </c>
      <c r="H309" s="630"/>
      <c r="I309" s="618"/>
      <c r="J309" s="623"/>
      <c r="L309" s="20"/>
      <c r="M309" s="20"/>
      <c r="N309" s="20"/>
      <c r="O309" s="20"/>
      <c r="P309" s="20"/>
      <c r="Q309" s="20"/>
      <c r="R309" s="20"/>
      <c r="S309" s="20"/>
      <c r="T309" s="20"/>
      <c r="U309" s="20"/>
      <c r="V309" s="20"/>
      <c r="W309" s="20"/>
      <c r="X309" s="20"/>
      <c r="Y309" s="20"/>
      <c r="Z309" s="20"/>
      <c r="AA309" s="20"/>
      <c r="AB309" s="20"/>
      <c r="AC309" s="20"/>
      <c r="AD309" s="20"/>
      <c r="AE309" s="20"/>
    </row>
    <row r="310" spans="1:31" ht="42" customHeight="1" thickBot="1">
      <c r="A310" s="679"/>
      <c r="B310" s="692"/>
      <c r="C310" s="694"/>
      <c r="D310" s="625"/>
      <c r="E310" s="628"/>
      <c r="F310" s="47" t="s">
        <v>126</v>
      </c>
      <c r="H310" s="696"/>
      <c r="I310" s="687"/>
      <c r="J310" s="688"/>
      <c r="L310" s="20"/>
      <c r="M310" s="20"/>
      <c r="N310" s="20"/>
      <c r="O310" s="20"/>
      <c r="P310" s="20"/>
      <c r="Q310" s="20"/>
      <c r="R310" s="20"/>
      <c r="S310" s="20"/>
      <c r="T310" s="20"/>
      <c r="U310" s="20"/>
      <c r="V310" s="20"/>
      <c r="W310" s="20"/>
      <c r="X310" s="20"/>
      <c r="Y310" s="20"/>
      <c r="Z310" s="20"/>
      <c r="AA310" s="20"/>
      <c r="AB310" s="20"/>
      <c r="AC310" s="20"/>
      <c r="AD310" s="20"/>
      <c r="AE310" s="20"/>
    </row>
    <row r="311" spans="1:31" ht="8" customHeight="1" thickBot="1">
      <c r="A311" s="679"/>
      <c r="B311" s="692"/>
      <c r="C311" s="50"/>
      <c r="D311" s="40"/>
      <c r="E311" s="339"/>
      <c r="F311" s="44"/>
      <c r="G311" s="44"/>
      <c r="H311" s="51"/>
      <c r="I311" s="51"/>
      <c r="J311" s="52"/>
      <c r="L311" s="20"/>
      <c r="M311" s="20"/>
      <c r="N311" s="20"/>
      <c r="O311" s="20"/>
      <c r="P311" s="20"/>
      <c r="Q311" s="20"/>
      <c r="R311" s="20"/>
      <c r="S311" s="20"/>
      <c r="T311" s="20"/>
      <c r="U311" s="20"/>
      <c r="V311" s="20"/>
      <c r="W311" s="20"/>
      <c r="X311" s="20"/>
      <c r="Y311" s="20"/>
      <c r="Z311" s="20"/>
      <c r="AA311" s="20"/>
      <c r="AB311" s="20"/>
      <c r="AC311" s="20"/>
      <c r="AD311" s="20"/>
      <c r="AE311" s="20"/>
    </row>
    <row r="312" spans="1:31" ht="42" customHeight="1" thickBot="1">
      <c r="A312" s="679"/>
      <c r="B312" s="692"/>
      <c r="C312" s="648">
        <f>C305+1</f>
        <v>45</v>
      </c>
      <c r="D312" s="625" t="s">
        <v>259</v>
      </c>
      <c r="E312" s="627" t="s">
        <v>1651</v>
      </c>
      <c r="F312" s="36" t="s">
        <v>112</v>
      </c>
      <c r="H312" s="614" t="s">
        <v>115</v>
      </c>
      <c r="I312" s="617" t="s">
        <v>128</v>
      </c>
      <c r="J312" s="37" t="s">
        <v>1726</v>
      </c>
      <c r="L312" s="20"/>
      <c r="M312" s="20"/>
      <c r="N312" s="20"/>
      <c r="O312" s="20"/>
      <c r="P312" s="20"/>
      <c r="Q312" s="20"/>
      <c r="R312" s="20"/>
      <c r="S312" s="20"/>
      <c r="T312" s="20"/>
      <c r="U312" s="20"/>
      <c r="V312" s="20"/>
      <c r="W312" s="20"/>
      <c r="X312" s="20"/>
      <c r="Y312" s="20"/>
      <c r="Z312" s="20"/>
      <c r="AA312" s="20"/>
      <c r="AB312" s="20"/>
      <c r="AC312" s="20"/>
      <c r="AD312" s="20"/>
      <c r="AE312" s="20"/>
    </row>
    <row r="313" spans="1:31" ht="66.75" customHeight="1" thickBot="1">
      <c r="A313" s="679"/>
      <c r="B313" s="692"/>
      <c r="C313" s="649"/>
      <c r="D313" s="625"/>
      <c r="E313" s="628"/>
      <c r="F313" s="36" t="s">
        <v>117</v>
      </c>
      <c r="H313" s="615"/>
      <c r="I313" s="618"/>
      <c r="J313" s="623"/>
      <c r="L313" s="20"/>
      <c r="M313" s="20"/>
      <c r="N313" s="20"/>
      <c r="O313" s="20"/>
      <c r="P313" s="20"/>
      <c r="Q313" s="20"/>
      <c r="R313" s="20"/>
      <c r="S313" s="20"/>
      <c r="T313" s="20"/>
      <c r="U313" s="20"/>
      <c r="V313" s="20"/>
      <c r="W313" s="20"/>
      <c r="X313" s="20"/>
      <c r="Y313" s="20"/>
      <c r="Z313" s="20"/>
      <c r="AA313" s="20"/>
      <c r="AB313" s="20"/>
      <c r="AC313" s="20"/>
      <c r="AD313" s="20"/>
      <c r="AE313" s="20"/>
    </row>
    <row r="314" spans="1:31" ht="42" customHeight="1" thickBot="1">
      <c r="A314" s="679"/>
      <c r="B314" s="692"/>
      <c r="C314" s="649"/>
      <c r="D314" s="625" t="s">
        <v>260</v>
      </c>
      <c r="E314" s="627" t="s">
        <v>1652</v>
      </c>
      <c r="F314" s="36" t="s">
        <v>118</v>
      </c>
      <c r="H314" s="695"/>
      <c r="I314" s="618"/>
      <c r="J314" s="623"/>
      <c r="L314" s="20"/>
      <c r="M314" s="20"/>
      <c r="N314" s="20"/>
      <c r="O314" s="20"/>
      <c r="P314" s="20"/>
      <c r="Q314" s="20"/>
      <c r="R314" s="20"/>
      <c r="S314" s="20"/>
      <c r="T314" s="20"/>
      <c r="U314" s="20"/>
      <c r="V314" s="20"/>
      <c r="W314" s="20"/>
      <c r="X314" s="20"/>
      <c r="Y314" s="20"/>
      <c r="Z314" s="20"/>
      <c r="AA314" s="20"/>
      <c r="AB314" s="20"/>
      <c r="AC314" s="20"/>
      <c r="AD314" s="20"/>
      <c r="AE314" s="20"/>
    </row>
    <row r="315" spans="1:31" ht="42" customHeight="1" thickBot="1">
      <c r="A315" s="679"/>
      <c r="B315" s="692"/>
      <c r="C315" s="649"/>
      <c r="D315" s="625"/>
      <c r="E315" s="628"/>
      <c r="F315" s="38" t="s">
        <v>121</v>
      </c>
      <c r="H315" s="629" t="s">
        <v>122</v>
      </c>
      <c r="I315" s="618"/>
      <c r="J315" s="623"/>
      <c r="L315" s="20"/>
      <c r="M315" s="20"/>
      <c r="N315" s="20"/>
      <c r="O315" s="20"/>
      <c r="P315" s="20"/>
      <c r="Q315" s="20"/>
      <c r="R315" s="20"/>
      <c r="S315" s="20"/>
      <c r="T315" s="20"/>
      <c r="U315" s="20"/>
      <c r="V315" s="20"/>
      <c r="W315" s="20"/>
      <c r="X315" s="20"/>
      <c r="Y315" s="20"/>
      <c r="Z315" s="20"/>
      <c r="AA315" s="20"/>
      <c r="AB315" s="20"/>
      <c r="AC315" s="20"/>
      <c r="AD315" s="20"/>
      <c r="AE315" s="20"/>
    </row>
    <row r="316" spans="1:31" ht="42" customHeight="1" thickBot="1">
      <c r="A316" s="679"/>
      <c r="B316" s="692"/>
      <c r="C316" s="649"/>
      <c r="D316" s="625" t="s">
        <v>261</v>
      </c>
      <c r="E316" s="627" t="s">
        <v>1653</v>
      </c>
      <c r="F316" s="38" t="s">
        <v>123</v>
      </c>
      <c r="H316" s="630"/>
      <c r="I316" s="618"/>
      <c r="J316" s="623"/>
      <c r="L316" s="20"/>
      <c r="M316" s="20"/>
      <c r="N316" s="20"/>
      <c r="O316" s="20"/>
      <c r="P316" s="20"/>
      <c r="Q316" s="20"/>
      <c r="R316" s="20"/>
      <c r="S316" s="20"/>
      <c r="T316" s="20"/>
      <c r="U316" s="20"/>
      <c r="V316" s="20"/>
      <c r="W316" s="20"/>
      <c r="X316" s="20"/>
      <c r="Y316" s="20"/>
      <c r="Z316" s="20"/>
      <c r="AA316" s="20"/>
      <c r="AB316" s="20"/>
      <c r="AC316" s="20"/>
      <c r="AD316" s="20"/>
      <c r="AE316" s="20"/>
    </row>
    <row r="317" spans="1:31" ht="42" customHeight="1" thickBot="1">
      <c r="A317" s="680"/>
      <c r="B317" s="693"/>
      <c r="C317" s="694"/>
      <c r="D317" s="625"/>
      <c r="E317" s="628"/>
      <c r="F317" s="47" t="s">
        <v>126</v>
      </c>
      <c r="H317" s="696"/>
      <c r="I317" s="687"/>
      <c r="J317" s="688"/>
      <c r="L317" s="20"/>
      <c r="M317" s="20"/>
      <c r="N317" s="20"/>
      <c r="O317" s="20"/>
      <c r="P317" s="20"/>
      <c r="Q317" s="20"/>
      <c r="R317" s="20"/>
      <c r="S317" s="20"/>
      <c r="T317" s="20"/>
      <c r="U317" s="20"/>
      <c r="V317" s="20"/>
      <c r="W317" s="20"/>
      <c r="X317" s="20"/>
      <c r="Y317" s="20"/>
      <c r="Z317" s="20"/>
      <c r="AA317" s="20"/>
      <c r="AB317" s="20"/>
      <c r="AC317" s="20"/>
      <c r="AD317" s="20"/>
      <c r="AE317" s="20"/>
    </row>
    <row r="318" spans="1:31" ht="8" customHeight="1" thickBot="1">
      <c r="A318" s="56"/>
      <c r="B318" s="59"/>
      <c r="C318" s="50"/>
      <c r="D318" s="40"/>
      <c r="E318" s="339"/>
      <c r="F318" s="44"/>
      <c r="G318" s="44"/>
      <c r="H318" s="51"/>
      <c r="I318" s="51"/>
      <c r="J318" s="52"/>
      <c r="L318" s="20"/>
      <c r="M318" s="20"/>
      <c r="N318" s="20"/>
      <c r="O318" s="20"/>
      <c r="P318" s="20"/>
      <c r="Q318" s="20"/>
      <c r="R318" s="20"/>
      <c r="S318" s="20"/>
      <c r="T318" s="20"/>
      <c r="U318" s="20"/>
      <c r="V318" s="20"/>
      <c r="W318" s="20"/>
      <c r="X318" s="20"/>
      <c r="Y318" s="20"/>
      <c r="Z318" s="20"/>
      <c r="AA318" s="20"/>
      <c r="AB318" s="20"/>
      <c r="AC318" s="20"/>
      <c r="AD318" s="20"/>
      <c r="AE318" s="20"/>
    </row>
    <row r="319" spans="1:31" ht="69.75" customHeight="1" thickBot="1">
      <c r="A319" s="697" t="s">
        <v>279</v>
      </c>
      <c r="B319" s="701" t="s">
        <v>280</v>
      </c>
      <c r="C319" s="648">
        <f>C312+1</f>
        <v>46</v>
      </c>
      <c r="D319" s="625" t="s">
        <v>281</v>
      </c>
      <c r="E319" s="612" t="s">
        <v>1654</v>
      </c>
      <c r="F319" s="36" t="s">
        <v>112</v>
      </c>
      <c r="H319" s="614" t="s">
        <v>115</v>
      </c>
      <c r="I319" s="617" t="s">
        <v>128</v>
      </c>
      <c r="J319" s="37" t="s">
        <v>1727</v>
      </c>
      <c r="L319" s="20"/>
      <c r="M319" s="20"/>
      <c r="N319" s="20"/>
      <c r="O319" s="20"/>
      <c r="P319" s="20"/>
      <c r="Q319" s="20"/>
      <c r="R319" s="20"/>
      <c r="S319" s="20"/>
      <c r="T319" s="20"/>
      <c r="U319" s="20"/>
      <c r="V319" s="20"/>
      <c r="W319" s="20"/>
      <c r="X319" s="20"/>
      <c r="Y319" s="20"/>
      <c r="Z319" s="20"/>
      <c r="AA319" s="20"/>
      <c r="AB319" s="20"/>
      <c r="AC319" s="20"/>
      <c r="AD319" s="20"/>
      <c r="AE319" s="20"/>
    </row>
    <row r="320" spans="1:31" ht="97.5" customHeight="1" thickBot="1">
      <c r="A320" s="698"/>
      <c r="B320" s="702"/>
      <c r="C320" s="649"/>
      <c r="D320" s="626"/>
      <c r="E320" s="613"/>
      <c r="F320" s="36" t="s">
        <v>117</v>
      </c>
      <c r="H320" s="615"/>
      <c r="I320" s="618"/>
      <c r="J320" s="640"/>
      <c r="L320" s="20"/>
      <c r="M320" s="20"/>
      <c r="N320" s="20"/>
      <c r="O320" s="20"/>
      <c r="P320" s="20"/>
      <c r="Q320" s="20"/>
      <c r="R320" s="20"/>
      <c r="S320" s="20"/>
      <c r="T320" s="20"/>
      <c r="U320" s="20"/>
      <c r="V320" s="20"/>
      <c r="W320" s="20"/>
      <c r="X320" s="20"/>
      <c r="Y320" s="20"/>
      <c r="Z320" s="20"/>
      <c r="AA320" s="20"/>
      <c r="AB320" s="20"/>
      <c r="AC320" s="20"/>
      <c r="AD320" s="20"/>
      <c r="AE320" s="20"/>
    </row>
    <row r="321" spans="1:31" ht="42" customHeight="1" thickBot="1">
      <c r="A321" s="698"/>
      <c r="B321" s="702"/>
      <c r="C321" s="649"/>
      <c r="D321" s="625" t="s">
        <v>282</v>
      </c>
      <c r="E321" s="632" t="s">
        <v>1655</v>
      </c>
      <c r="F321" s="36" t="s">
        <v>118</v>
      </c>
      <c r="H321" s="695"/>
      <c r="I321" s="618"/>
      <c r="J321" s="641"/>
      <c r="L321" s="20"/>
      <c r="M321" s="20"/>
      <c r="N321" s="20"/>
      <c r="O321" s="20"/>
      <c r="P321" s="20"/>
      <c r="Q321" s="20"/>
      <c r="R321" s="20"/>
      <c r="S321" s="20"/>
      <c r="T321" s="20"/>
      <c r="U321" s="20"/>
      <c r="V321" s="20"/>
      <c r="W321" s="20"/>
      <c r="X321" s="20"/>
      <c r="Y321" s="20"/>
      <c r="Z321" s="20"/>
      <c r="AA321" s="20"/>
      <c r="AB321" s="20"/>
      <c r="AC321" s="20"/>
      <c r="AD321" s="20"/>
      <c r="AE321" s="20"/>
    </row>
    <row r="322" spans="1:31" ht="55" customHeight="1" thickBot="1">
      <c r="A322" s="698"/>
      <c r="B322" s="702"/>
      <c r="C322" s="649"/>
      <c r="D322" s="626"/>
      <c r="E322" s="633"/>
      <c r="F322" s="38" t="s">
        <v>121</v>
      </c>
      <c r="H322" s="629" t="s">
        <v>122</v>
      </c>
      <c r="I322" s="618"/>
      <c r="J322" s="641"/>
      <c r="L322" s="20"/>
      <c r="M322" s="20"/>
      <c r="N322" s="20"/>
      <c r="O322" s="20"/>
      <c r="P322" s="20"/>
      <c r="Q322" s="20"/>
      <c r="R322" s="20"/>
      <c r="S322" s="20"/>
      <c r="T322" s="20"/>
      <c r="U322" s="20"/>
      <c r="V322" s="20"/>
      <c r="W322" s="20"/>
      <c r="X322" s="20"/>
      <c r="Y322" s="20"/>
      <c r="Z322" s="20"/>
      <c r="AA322" s="20"/>
      <c r="AB322" s="20"/>
      <c r="AC322" s="20"/>
      <c r="AD322" s="20"/>
      <c r="AE322" s="20"/>
    </row>
    <row r="323" spans="1:31" ht="42" customHeight="1" thickBot="1">
      <c r="A323" s="698"/>
      <c r="B323" s="702"/>
      <c r="C323" s="649"/>
      <c r="D323" s="625" t="s">
        <v>283</v>
      </c>
      <c r="E323" s="632" t="s">
        <v>1656</v>
      </c>
      <c r="F323" s="38" t="s">
        <v>123</v>
      </c>
      <c r="H323" s="630"/>
      <c r="I323" s="618"/>
      <c r="J323" s="641"/>
      <c r="L323" s="20"/>
      <c r="M323" s="20"/>
      <c r="N323" s="20"/>
      <c r="O323" s="20"/>
      <c r="P323" s="20"/>
      <c r="Q323" s="20"/>
      <c r="R323" s="20"/>
      <c r="S323" s="20"/>
      <c r="T323" s="20"/>
      <c r="U323" s="20"/>
      <c r="V323" s="20"/>
      <c r="W323" s="20"/>
      <c r="X323" s="20"/>
      <c r="Y323" s="20"/>
      <c r="Z323" s="20"/>
      <c r="AA323" s="20"/>
      <c r="AB323" s="20"/>
      <c r="AC323" s="20"/>
      <c r="AD323" s="20"/>
      <c r="AE323" s="20"/>
    </row>
    <row r="324" spans="1:31" ht="42" customHeight="1" thickBot="1">
      <c r="A324" s="698"/>
      <c r="B324" s="703"/>
      <c r="C324" s="694"/>
      <c r="D324" s="626"/>
      <c r="E324" s="705"/>
      <c r="F324" s="47" t="s">
        <v>126</v>
      </c>
      <c r="H324" s="696"/>
      <c r="I324" s="687"/>
      <c r="J324" s="706"/>
      <c r="L324" s="20"/>
      <c r="M324" s="20"/>
      <c r="N324" s="20"/>
      <c r="O324" s="20"/>
      <c r="P324" s="20"/>
      <c r="Q324" s="20"/>
      <c r="R324" s="20"/>
      <c r="S324" s="20"/>
      <c r="T324" s="20"/>
      <c r="U324" s="20"/>
      <c r="V324" s="20"/>
      <c r="W324" s="20"/>
      <c r="X324" s="20"/>
      <c r="Y324" s="20"/>
      <c r="Z324" s="20"/>
      <c r="AA324" s="20"/>
      <c r="AB324" s="20"/>
      <c r="AC324" s="20"/>
      <c r="AD324" s="20"/>
      <c r="AE324" s="20"/>
    </row>
    <row r="325" spans="1:31" ht="8" customHeight="1" thickBot="1">
      <c r="A325" s="698"/>
      <c r="B325" s="703"/>
      <c r="C325" s="50"/>
      <c r="D325" s="40"/>
      <c r="E325" s="339"/>
      <c r="F325" s="44"/>
      <c r="G325" s="44"/>
      <c r="H325" s="51"/>
      <c r="I325" s="51"/>
      <c r="J325" s="52"/>
      <c r="L325" s="20"/>
      <c r="M325" s="20"/>
      <c r="N325" s="20"/>
      <c r="O325" s="20"/>
      <c r="P325" s="20"/>
      <c r="Q325" s="20"/>
      <c r="R325" s="20"/>
      <c r="S325" s="20"/>
      <c r="T325" s="20"/>
      <c r="U325" s="20"/>
      <c r="V325" s="20"/>
      <c r="W325" s="20"/>
      <c r="X325" s="20"/>
      <c r="Y325" s="20"/>
      <c r="Z325" s="20"/>
      <c r="AA325" s="20"/>
      <c r="AB325" s="20"/>
      <c r="AC325" s="20"/>
      <c r="AD325" s="20"/>
      <c r="AE325" s="20"/>
    </row>
    <row r="326" spans="1:31" ht="65.25" customHeight="1" thickBot="1">
      <c r="A326" s="698"/>
      <c r="B326" s="703"/>
      <c r="C326" s="648">
        <f>C319+1</f>
        <v>47</v>
      </c>
      <c r="D326" s="625" t="s">
        <v>284</v>
      </c>
      <c r="E326" s="632" t="s">
        <v>1657</v>
      </c>
      <c r="F326" s="36" t="s">
        <v>112</v>
      </c>
      <c r="H326" s="614" t="s">
        <v>115</v>
      </c>
      <c r="I326" s="617" t="s">
        <v>128</v>
      </c>
      <c r="J326" s="37" t="s">
        <v>1728</v>
      </c>
      <c r="L326" s="20"/>
      <c r="M326" s="20"/>
      <c r="N326" s="20"/>
      <c r="O326" s="20"/>
      <c r="P326" s="20"/>
      <c r="Q326" s="20"/>
      <c r="R326" s="20"/>
      <c r="S326" s="20"/>
      <c r="T326" s="20"/>
      <c r="U326" s="20"/>
      <c r="V326" s="20"/>
      <c r="W326" s="20"/>
      <c r="X326" s="20"/>
      <c r="Y326" s="20"/>
      <c r="Z326" s="20"/>
      <c r="AA326" s="20"/>
      <c r="AB326" s="20"/>
      <c r="AC326" s="20"/>
      <c r="AD326" s="20"/>
      <c r="AE326" s="20"/>
    </row>
    <row r="327" spans="1:31" ht="34.25" customHeight="1" thickBot="1">
      <c r="A327" s="698"/>
      <c r="B327" s="703"/>
      <c r="C327" s="649"/>
      <c r="D327" s="626"/>
      <c r="E327" s="705"/>
      <c r="F327" s="36" t="s">
        <v>117</v>
      </c>
      <c r="H327" s="615"/>
      <c r="I327" s="618"/>
      <c r="J327" s="623"/>
      <c r="L327" s="20"/>
      <c r="M327" s="20"/>
      <c r="N327" s="20"/>
      <c r="O327" s="20"/>
      <c r="P327" s="20"/>
      <c r="Q327" s="20"/>
      <c r="R327" s="20"/>
      <c r="S327" s="20"/>
      <c r="T327" s="20"/>
      <c r="U327" s="20"/>
      <c r="V327" s="20"/>
      <c r="W327" s="20"/>
      <c r="X327" s="20"/>
      <c r="Y327" s="20"/>
      <c r="Z327" s="20"/>
      <c r="AA327" s="20"/>
      <c r="AB327" s="20"/>
      <c r="AC327" s="20"/>
      <c r="AD327" s="20"/>
      <c r="AE327" s="20"/>
    </row>
    <row r="328" spans="1:31" ht="42" customHeight="1" thickBot="1">
      <c r="A328" s="698"/>
      <c r="B328" s="703"/>
      <c r="C328" s="649"/>
      <c r="D328" s="625" t="s">
        <v>285</v>
      </c>
      <c r="E328" s="627" t="s">
        <v>1658</v>
      </c>
      <c r="F328" s="36" t="s">
        <v>118</v>
      </c>
      <c r="H328" s="695"/>
      <c r="I328" s="618"/>
      <c r="J328" s="623"/>
      <c r="L328" s="20"/>
      <c r="M328" s="20"/>
      <c r="N328" s="20"/>
      <c r="O328" s="20"/>
      <c r="P328" s="20"/>
      <c r="Q328" s="20"/>
      <c r="R328" s="20"/>
      <c r="S328" s="20"/>
      <c r="T328" s="20"/>
      <c r="U328" s="20"/>
      <c r="V328" s="20"/>
      <c r="W328" s="20"/>
      <c r="X328" s="20"/>
      <c r="Y328" s="20"/>
      <c r="Z328" s="20"/>
      <c r="AA328" s="20"/>
      <c r="AB328" s="20"/>
      <c r="AC328" s="20"/>
      <c r="AD328" s="20"/>
      <c r="AE328" s="20"/>
    </row>
    <row r="329" spans="1:31" ht="52" customHeight="1" thickBot="1">
      <c r="A329" s="698"/>
      <c r="B329" s="703"/>
      <c r="C329" s="649"/>
      <c r="D329" s="626"/>
      <c r="E329" s="628"/>
      <c r="F329" s="38" t="s">
        <v>121</v>
      </c>
      <c r="H329" s="629" t="s">
        <v>122</v>
      </c>
      <c r="I329" s="618"/>
      <c r="J329" s="623"/>
      <c r="L329" s="20"/>
      <c r="M329" s="20"/>
      <c r="N329" s="20"/>
      <c r="O329" s="20"/>
      <c r="P329" s="20"/>
      <c r="Q329" s="20"/>
      <c r="R329" s="20"/>
      <c r="S329" s="20"/>
      <c r="T329" s="20"/>
      <c r="U329" s="20"/>
      <c r="V329" s="20"/>
      <c r="W329" s="20"/>
      <c r="X329" s="20"/>
      <c r="Y329" s="20"/>
      <c r="Z329" s="20"/>
      <c r="AA329" s="20"/>
      <c r="AB329" s="20"/>
      <c r="AC329" s="20"/>
      <c r="AD329" s="20"/>
      <c r="AE329" s="20"/>
    </row>
    <row r="330" spans="1:31" ht="42" customHeight="1" thickBot="1">
      <c r="A330" s="698"/>
      <c r="B330" s="703"/>
      <c r="C330" s="649"/>
      <c r="D330" s="625" t="s">
        <v>286</v>
      </c>
      <c r="E330" s="627" t="s">
        <v>1659</v>
      </c>
      <c r="F330" s="38" t="s">
        <v>123</v>
      </c>
      <c r="H330" s="630"/>
      <c r="I330" s="618"/>
      <c r="J330" s="623"/>
      <c r="L330" s="20"/>
      <c r="M330" s="20"/>
      <c r="N330" s="20"/>
      <c r="O330" s="20"/>
      <c r="P330" s="20"/>
      <c r="Q330" s="20"/>
      <c r="R330" s="20"/>
      <c r="S330" s="20"/>
      <c r="T330" s="20"/>
      <c r="U330" s="20"/>
      <c r="V330" s="20"/>
      <c r="W330" s="20"/>
      <c r="X330" s="20"/>
      <c r="Y330" s="20"/>
      <c r="Z330" s="20"/>
      <c r="AA330" s="20"/>
      <c r="AB330" s="20"/>
      <c r="AC330" s="20"/>
      <c r="AD330" s="20"/>
      <c r="AE330" s="20"/>
    </row>
    <row r="331" spans="1:31" ht="42" customHeight="1" thickBot="1">
      <c r="A331" s="698"/>
      <c r="B331" s="703"/>
      <c r="C331" s="694"/>
      <c r="D331" s="626"/>
      <c r="E331" s="628"/>
      <c r="F331" s="47" t="s">
        <v>126</v>
      </c>
      <c r="H331" s="696"/>
      <c r="I331" s="687"/>
      <c r="J331" s="688"/>
      <c r="L331" s="20"/>
      <c r="M331" s="20"/>
      <c r="N331" s="20"/>
      <c r="O331" s="20"/>
      <c r="P331" s="20"/>
      <c r="Q331" s="20"/>
      <c r="R331" s="20"/>
      <c r="S331" s="20"/>
      <c r="T331" s="20"/>
      <c r="U331" s="20"/>
      <c r="V331" s="20"/>
      <c r="W331" s="20"/>
      <c r="X331" s="20"/>
      <c r="Y331" s="20"/>
      <c r="Z331" s="20"/>
      <c r="AA331" s="20"/>
      <c r="AB331" s="20"/>
      <c r="AC331" s="20"/>
      <c r="AD331" s="20"/>
      <c r="AE331" s="20"/>
    </row>
    <row r="332" spans="1:31" ht="8" customHeight="1" thickBot="1">
      <c r="A332" s="698"/>
      <c r="B332" s="703"/>
      <c r="C332" s="50"/>
      <c r="D332" s="40"/>
      <c r="E332" s="339"/>
      <c r="F332" s="44"/>
      <c r="G332" s="44"/>
      <c r="H332" s="51"/>
      <c r="I332" s="51"/>
      <c r="J332" s="52"/>
      <c r="L332" s="20"/>
      <c r="M332" s="20"/>
      <c r="N332" s="20"/>
      <c r="O332" s="20"/>
      <c r="P332" s="20"/>
      <c r="Q332" s="20"/>
      <c r="R332" s="20"/>
      <c r="S332" s="20"/>
      <c r="T332" s="20"/>
      <c r="U332" s="20"/>
      <c r="V332" s="20"/>
      <c r="W332" s="20"/>
      <c r="X332" s="20"/>
      <c r="Y332" s="20"/>
      <c r="Z332" s="20"/>
      <c r="AA332" s="20"/>
      <c r="AB332" s="20"/>
      <c r="AC332" s="20"/>
      <c r="AD332" s="20"/>
      <c r="AE332" s="20"/>
    </row>
    <row r="333" spans="1:31" ht="67.5" customHeight="1" thickBot="1">
      <c r="A333" s="698"/>
      <c r="B333" s="703"/>
      <c r="C333" s="648">
        <f>C326+1</f>
        <v>48</v>
      </c>
      <c r="D333" s="625" t="s">
        <v>287</v>
      </c>
      <c r="E333" s="612" t="s">
        <v>1660</v>
      </c>
      <c r="F333" s="36" t="s">
        <v>112</v>
      </c>
      <c r="H333" s="614" t="s">
        <v>115</v>
      </c>
      <c r="I333" s="617" t="s">
        <v>128</v>
      </c>
      <c r="J333" s="60" t="s">
        <v>1729</v>
      </c>
      <c r="L333" s="20"/>
      <c r="M333" s="20"/>
      <c r="N333" s="20"/>
      <c r="O333" s="20"/>
      <c r="P333" s="20"/>
      <c r="Q333" s="20"/>
      <c r="R333" s="20"/>
      <c r="S333" s="20"/>
      <c r="T333" s="20"/>
      <c r="U333" s="20"/>
      <c r="V333" s="20"/>
      <c r="W333" s="20"/>
      <c r="X333" s="20"/>
      <c r="Y333" s="20"/>
      <c r="Z333" s="20"/>
      <c r="AA333" s="20"/>
      <c r="AB333" s="20"/>
      <c r="AC333" s="20"/>
      <c r="AD333" s="20"/>
      <c r="AE333" s="20"/>
    </row>
    <row r="334" spans="1:31" ht="66" customHeight="1" thickBot="1">
      <c r="A334" s="698"/>
      <c r="B334" s="703"/>
      <c r="C334" s="649"/>
      <c r="D334" s="626"/>
      <c r="E334" s="613"/>
      <c r="F334" s="36" t="s">
        <v>117</v>
      </c>
      <c r="H334" s="615"/>
      <c r="I334" s="618"/>
      <c r="J334" s="623"/>
      <c r="L334" s="20"/>
      <c r="M334" s="20"/>
      <c r="N334" s="20"/>
      <c r="O334" s="20"/>
      <c r="P334" s="20"/>
      <c r="Q334" s="20"/>
      <c r="R334" s="20"/>
      <c r="S334" s="20"/>
      <c r="T334" s="20"/>
      <c r="U334" s="20"/>
      <c r="V334" s="20"/>
      <c r="W334" s="20"/>
      <c r="X334" s="20"/>
      <c r="Y334" s="20"/>
      <c r="Z334" s="20"/>
      <c r="AA334" s="20"/>
      <c r="AB334" s="20"/>
      <c r="AC334" s="20"/>
      <c r="AD334" s="20"/>
      <c r="AE334" s="20"/>
    </row>
    <row r="335" spans="1:31" ht="42" customHeight="1" thickBot="1">
      <c r="A335" s="698"/>
      <c r="B335" s="703"/>
      <c r="C335" s="649"/>
      <c r="D335" s="625" t="s">
        <v>289</v>
      </c>
      <c r="E335" s="632" t="s">
        <v>1661</v>
      </c>
      <c r="F335" s="36" t="s">
        <v>118</v>
      </c>
      <c r="H335" s="695"/>
      <c r="I335" s="618"/>
      <c r="J335" s="623"/>
      <c r="L335" s="20"/>
      <c r="M335" s="20"/>
      <c r="N335" s="20"/>
      <c r="O335" s="20"/>
      <c r="P335" s="20"/>
      <c r="Q335" s="20"/>
      <c r="R335" s="20"/>
      <c r="S335" s="20"/>
      <c r="T335" s="20"/>
      <c r="U335" s="20"/>
      <c r="V335" s="20"/>
      <c r="W335" s="20"/>
      <c r="X335" s="20"/>
      <c r="Y335" s="20"/>
      <c r="Z335" s="20"/>
      <c r="AA335" s="20"/>
      <c r="AB335" s="20"/>
      <c r="AC335" s="20"/>
      <c r="AD335" s="20"/>
      <c r="AE335" s="20"/>
    </row>
    <row r="336" spans="1:31" ht="42" customHeight="1" thickBot="1">
      <c r="A336" s="698"/>
      <c r="B336" s="703"/>
      <c r="C336" s="649"/>
      <c r="D336" s="626"/>
      <c r="E336" s="633"/>
      <c r="F336" s="38" t="s">
        <v>121</v>
      </c>
      <c r="H336" s="629" t="s">
        <v>122</v>
      </c>
      <c r="I336" s="618"/>
      <c r="J336" s="623"/>
      <c r="L336" s="20"/>
      <c r="M336" s="20"/>
      <c r="N336" s="20"/>
      <c r="O336" s="20"/>
      <c r="P336" s="20"/>
      <c r="Q336" s="20"/>
      <c r="R336" s="20"/>
      <c r="S336" s="20"/>
      <c r="T336" s="20"/>
      <c r="U336" s="20"/>
      <c r="V336" s="20"/>
      <c r="W336" s="20"/>
      <c r="X336" s="20"/>
      <c r="Y336" s="20"/>
      <c r="Z336" s="20"/>
      <c r="AA336" s="20"/>
      <c r="AB336" s="20"/>
      <c r="AC336" s="20"/>
      <c r="AD336" s="20"/>
      <c r="AE336" s="20"/>
    </row>
    <row r="337" spans="1:31" ht="42" customHeight="1" thickBot="1">
      <c r="A337" s="698"/>
      <c r="B337" s="703"/>
      <c r="C337" s="649"/>
      <c r="D337" s="625" t="s">
        <v>290</v>
      </c>
      <c r="E337" s="632" t="s">
        <v>1662</v>
      </c>
      <c r="F337" s="38" t="s">
        <v>123</v>
      </c>
      <c r="H337" s="630"/>
      <c r="I337" s="618"/>
      <c r="J337" s="623"/>
      <c r="L337" s="20"/>
      <c r="M337" s="20"/>
      <c r="N337" s="20"/>
      <c r="O337" s="20"/>
      <c r="P337" s="20"/>
      <c r="Q337" s="20"/>
      <c r="R337" s="20"/>
      <c r="S337" s="20"/>
      <c r="T337" s="20"/>
      <c r="U337" s="20"/>
      <c r="V337" s="20"/>
      <c r="W337" s="20"/>
      <c r="X337" s="20"/>
      <c r="Y337" s="20"/>
      <c r="Z337" s="20"/>
      <c r="AA337" s="20"/>
      <c r="AB337" s="20"/>
      <c r="AC337" s="20"/>
      <c r="AD337" s="20"/>
      <c r="AE337" s="20"/>
    </row>
    <row r="338" spans="1:31" ht="55" customHeight="1" thickBot="1">
      <c r="A338" s="698"/>
      <c r="B338" s="704"/>
      <c r="C338" s="694"/>
      <c r="D338" s="626"/>
      <c r="E338" s="705"/>
      <c r="F338" s="47" t="s">
        <v>126</v>
      </c>
      <c r="H338" s="696"/>
      <c r="I338" s="687"/>
      <c r="J338" s="688"/>
      <c r="L338" s="20"/>
      <c r="M338" s="20"/>
      <c r="N338" s="20"/>
      <c r="O338" s="20"/>
      <c r="P338" s="20"/>
      <c r="Q338" s="20"/>
      <c r="R338" s="20"/>
      <c r="S338" s="20"/>
      <c r="T338" s="20"/>
      <c r="U338" s="20"/>
      <c r="V338" s="20"/>
      <c r="W338" s="20"/>
      <c r="X338" s="20"/>
      <c r="Y338" s="20"/>
      <c r="Z338" s="20"/>
      <c r="AA338" s="20"/>
      <c r="AB338" s="20"/>
      <c r="AC338" s="20"/>
      <c r="AD338" s="20"/>
      <c r="AE338" s="20"/>
    </row>
    <row r="339" spans="1:31" ht="8" customHeight="1" thickBot="1">
      <c r="A339" s="698"/>
      <c r="B339" s="49"/>
      <c r="C339" s="50"/>
      <c r="D339" s="40"/>
      <c r="E339" s="339"/>
      <c r="F339" s="44"/>
      <c r="G339" s="44"/>
      <c r="H339" s="51"/>
      <c r="I339" s="51"/>
      <c r="J339" s="52"/>
      <c r="L339" s="20"/>
      <c r="M339" s="20"/>
      <c r="N339" s="20"/>
      <c r="O339" s="20"/>
      <c r="P339" s="20"/>
      <c r="Q339" s="20"/>
      <c r="R339" s="20"/>
      <c r="S339" s="20"/>
      <c r="T339" s="20"/>
      <c r="U339" s="20"/>
      <c r="V339" s="20"/>
      <c r="W339" s="20"/>
      <c r="X339" s="20"/>
      <c r="Y339" s="20"/>
      <c r="Z339" s="20"/>
      <c r="AA339" s="20"/>
      <c r="AB339" s="20"/>
      <c r="AC339" s="20"/>
      <c r="AD339" s="20"/>
      <c r="AE339" s="20"/>
    </row>
    <row r="340" spans="1:31" ht="42" customHeight="1" thickBot="1">
      <c r="A340" s="698"/>
      <c r="B340" s="701" t="s">
        <v>291</v>
      </c>
      <c r="C340" s="648">
        <f>C333+1</f>
        <v>49</v>
      </c>
      <c r="D340" s="625" t="s">
        <v>292</v>
      </c>
      <c r="E340" s="627" t="s">
        <v>1663</v>
      </c>
      <c r="F340" s="36" t="s">
        <v>112</v>
      </c>
      <c r="H340" s="614" t="s">
        <v>115</v>
      </c>
      <c r="I340" s="617" t="s">
        <v>128</v>
      </c>
      <c r="J340" s="37" t="s">
        <v>293</v>
      </c>
      <c r="L340" s="20"/>
      <c r="M340" s="20"/>
      <c r="N340" s="20"/>
      <c r="O340" s="20"/>
      <c r="P340" s="20"/>
      <c r="Q340" s="20"/>
      <c r="R340" s="20"/>
      <c r="S340" s="20"/>
      <c r="T340" s="20"/>
      <c r="U340" s="20"/>
      <c r="V340" s="20"/>
      <c r="W340" s="20"/>
      <c r="X340" s="20"/>
      <c r="Y340" s="20"/>
      <c r="Z340" s="20"/>
      <c r="AA340" s="20"/>
      <c r="AB340" s="20"/>
      <c r="AC340" s="20"/>
      <c r="AD340" s="20"/>
      <c r="AE340" s="20"/>
    </row>
    <row r="341" spans="1:31" ht="42" customHeight="1" thickBot="1">
      <c r="A341" s="698"/>
      <c r="B341" s="702"/>
      <c r="C341" s="649"/>
      <c r="D341" s="626"/>
      <c r="E341" s="628"/>
      <c r="F341" s="36" t="s">
        <v>117</v>
      </c>
      <c r="H341" s="615"/>
      <c r="I341" s="618"/>
      <c r="J341" s="623"/>
      <c r="L341" s="20"/>
      <c r="M341" s="20"/>
      <c r="N341" s="20"/>
      <c r="O341" s="20"/>
      <c r="P341" s="20"/>
      <c r="Q341" s="20"/>
      <c r="R341" s="20"/>
      <c r="S341" s="20"/>
      <c r="T341" s="20"/>
      <c r="U341" s="20"/>
      <c r="V341" s="20"/>
      <c r="W341" s="20"/>
      <c r="X341" s="20"/>
      <c r="Y341" s="20"/>
      <c r="Z341" s="20"/>
      <c r="AA341" s="20"/>
      <c r="AB341" s="20"/>
      <c r="AC341" s="20"/>
      <c r="AD341" s="20"/>
      <c r="AE341" s="20"/>
    </row>
    <row r="342" spans="1:31" ht="42" customHeight="1" thickBot="1">
      <c r="A342" s="698"/>
      <c r="B342" s="702"/>
      <c r="C342" s="649"/>
      <c r="D342" s="625" t="s">
        <v>294</v>
      </c>
      <c r="E342" s="627" t="s">
        <v>1664</v>
      </c>
      <c r="F342" s="36" t="s">
        <v>118</v>
      </c>
      <c r="H342" s="695"/>
      <c r="I342" s="618"/>
      <c r="J342" s="623"/>
      <c r="L342" s="20"/>
      <c r="M342" s="20"/>
      <c r="N342" s="20"/>
      <c r="O342" s="20"/>
      <c r="P342" s="20"/>
      <c r="Q342" s="20"/>
      <c r="R342" s="20"/>
      <c r="S342" s="20"/>
      <c r="T342" s="20"/>
      <c r="U342" s="20"/>
      <c r="V342" s="20"/>
      <c r="W342" s="20"/>
      <c r="X342" s="20"/>
      <c r="Y342" s="20"/>
      <c r="Z342" s="20"/>
      <c r="AA342" s="20"/>
      <c r="AB342" s="20"/>
      <c r="AC342" s="20"/>
      <c r="AD342" s="20"/>
      <c r="AE342" s="20"/>
    </row>
    <row r="343" spans="1:31" ht="42" customHeight="1" thickBot="1">
      <c r="A343" s="698"/>
      <c r="B343" s="702"/>
      <c r="C343" s="649"/>
      <c r="D343" s="626"/>
      <c r="E343" s="628"/>
      <c r="F343" s="38" t="s">
        <v>121</v>
      </c>
      <c r="H343" s="629" t="s">
        <v>122</v>
      </c>
      <c r="I343" s="618"/>
      <c r="J343" s="623"/>
      <c r="L343" s="20"/>
      <c r="M343" s="20"/>
      <c r="N343" s="20"/>
      <c r="O343" s="20"/>
      <c r="P343" s="20"/>
      <c r="Q343" s="20"/>
      <c r="R343" s="20"/>
      <c r="S343" s="20"/>
      <c r="T343" s="20"/>
      <c r="U343" s="20"/>
      <c r="V343" s="20"/>
      <c r="W343" s="20"/>
      <c r="X343" s="20"/>
      <c r="Y343" s="20"/>
      <c r="Z343" s="20"/>
      <c r="AA343" s="20"/>
      <c r="AB343" s="20"/>
      <c r="AC343" s="20"/>
      <c r="AD343" s="20"/>
      <c r="AE343" s="20"/>
    </row>
    <row r="344" spans="1:31" ht="42" customHeight="1" thickBot="1">
      <c r="A344" s="698"/>
      <c r="B344" s="702"/>
      <c r="C344" s="649"/>
      <c r="D344" s="625" t="s">
        <v>295</v>
      </c>
      <c r="E344" s="627" t="s">
        <v>1665</v>
      </c>
      <c r="F344" s="38" t="s">
        <v>123</v>
      </c>
      <c r="H344" s="630"/>
      <c r="I344" s="618"/>
      <c r="J344" s="623"/>
      <c r="L344" s="20"/>
      <c r="M344" s="20"/>
      <c r="N344" s="20"/>
      <c r="O344" s="20"/>
      <c r="P344" s="20"/>
      <c r="Q344" s="20"/>
      <c r="R344" s="20"/>
      <c r="S344" s="20"/>
      <c r="T344" s="20"/>
      <c r="U344" s="20"/>
      <c r="V344" s="20"/>
      <c r="W344" s="20"/>
      <c r="X344" s="20"/>
      <c r="Y344" s="20"/>
      <c r="Z344" s="20"/>
      <c r="AA344" s="20"/>
      <c r="AB344" s="20"/>
      <c r="AC344" s="20"/>
      <c r="AD344" s="20"/>
      <c r="AE344" s="20"/>
    </row>
    <row r="345" spans="1:31" ht="42" customHeight="1" thickBot="1">
      <c r="A345" s="698"/>
      <c r="B345" s="703"/>
      <c r="C345" s="694"/>
      <c r="D345" s="626"/>
      <c r="E345" s="628"/>
      <c r="F345" s="47" t="s">
        <v>126</v>
      </c>
      <c r="H345" s="696"/>
      <c r="I345" s="687"/>
      <c r="J345" s="688"/>
      <c r="L345" s="20"/>
      <c r="M345" s="20"/>
      <c r="N345" s="20"/>
      <c r="O345" s="20"/>
      <c r="P345" s="20"/>
      <c r="Q345" s="20"/>
      <c r="R345" s="20"/>
      <c r="S345" s="20"/>
      <c r="T345" s="20"/>
      <c r="U345" s="20"/>
      <c r="V345" s="20"/>
      <c r="W345" s="20"/>
      <c r="X345" s="20"/>
      <c r="Y345" s="20"/>
      <c r="Z345" s="20"/>
      <c r="AA345" s="20"/>
      <c r="AB345" s="20"/>
      <c r="AC345" s="20"/>
      <c r="AD345" s="20"/>
      <c r="AE345" s="20"/>
    </row>
    <row r="346" spans="1:31" ht="8" customHeight="1" thickBot="1">
      <c r="A346" s="698"/>
      <c r="B346" s="703"/>
      <c r="C346" s="50"/>
      <c r="D346" s="40"/>
      <c r="E346" s="339"/>
      <c r="F346" s="44"/>
      <c r="G346" s="44"/>
      <c r="H346" s="51"/>
      <c r="I346" s="51"/>
      <c r="J346" s="52"/>
      <c r="L346" s="20"/>
      <c r="M346" s="20"/>
      <c r="N346" s="20"/>
      <c r="O346" s="20"/>
      <c r="P346" s="20"/>
      <c r="Q346" s="20"/>
      <c r="R346" s="20"/>
      <c r="S346" s="20"/>
      <c r="T346" s="20"/>
      <c r="U346" s="20"/>
      <c r="V346" s="20"/>
      <c r="W346" s="20"/>
      <c r="X346" s="20"/>
      <c r="Y346" s="20"/>
      <c r="Z346" s="20"/>
      <c r="AA346" s="20"/>
      <c r="AB346" s="20"/>
      <c r="AC346" s="20"/>
      <c r="AD346" s="20"/>
      <c r="AE346" s="20"/>
    </row>
    <row r="347" spans="1:31" ht="42" customHeight="1" thickBot="1">
      <c r="A347" s="698"/>
      <c r="B347" s="703"/>
      <c r="C347" s="648">
        <f>C340+1</f>
        <v>50</v>
      </c>
      <c r="D347" s="625" t="s">
        <v>296</v>
      </c>
      <c r="E347" s="612" t="s">
        <v>1666</v>
      </c>
      <c r="F347" s="36" t="s">
        <v>112</v>
      </c>
      <c r="H347" s="614" t="s">
        <v>115</v>
      </c>
      <c r="I347" s="617" t="s">
        <v>128</v>
      </c>
      <c r="J347" s="37" t="s">
        <v>1730</v>
      </c>
      <c r="L347" s="20"/>
      <c r="M347" s="20"/>
      <c r="N347" s="20"/>
      <c r="O347" s="20"/>
      <c r="P347" s="20"/>
      <c r="Q347" s="20"/>
      <c r="R347" s="20"/>
      <c r="S347" s="20"/>
      <c r="T347" s="20"/>
      <c r="U347" s="20"/>
      <c r="V347" s="20"/>
      <c r="W347" s="20"/>
      <c r="X347" s="20"/>
      <c r="Y347" s="20"/>
      <c r="Z347" s="20"/>
      <c r="AA347" s="20"/>
      <c r="AB347" s="20"/>
      <c r="AC347" s="20"/>
      <c r="AD347" s="20"/>
      <c r="AE347" s="20"/>
    </row>
    <row r="348" spans="1:31" ht="67.5" customHeight="1" thickBot="1">
      <c r="A348" s="698"/>
      <c r="B348" s="703"/>
      <c r="C348" s="649"/>
      <c r="D348" s="626"/>
      <c r="E348" s="613"/>
      <c r="F348" s="36" t="s">
        <v>117</v>
      </c>
      <c r="H348" s="615"/>
      <c r="I348" s="618"/>
      <c r="J348" s="640"/>
      <c r="L348" s="20"/>
      <c r="M348" s="20"/>
      <c r="N348" s="20"/>
      <c r="O348" s="20"/>
      <c r="P348" s="20"/>
      <c r="Q348" s="20"/>
      <c r="R348" s="20"/>
      <c r="S348" s="20"/>
      <c r="T348" s="20"/>
      <c r="U348" s="20"/>
      <c r="V348" s="20"/>
      <c r="W348" s="20"/>
      <c r="X348" s="20"/>
      <c r="Y348" s="20"/>
      <c r="Z348" s="20"/>
      <c r="AA348" s="20"/>
      <c r="AB348" s="20"/>
      <c r="AC348" s="20"/>
      <c r="AD348" s="20"/>
      <c r="AE348" s="20"/>
    </row>
    <row r="349" spans="1:31" ht="42" customHeight="1" thickBot="1">
      <c r="A349" s="698"/>
      <c r="B349" s="703"/>
      <c r="C349" s="649"/>
      <c r="D349" s="625" t="s">
        <v>297</v>
      </c>
      <c r="E349" s="632" t="s">
        <v>1667</v>
      </c>
      <c r="F349" s="36" t="s">
        <v>118</v>
      </c>
      <c r="H349" s="695"/>
      <c r="I349" s="618"/>
      <c r="J349" s="641"/>
      <c r="L349" s="20"/>
      <c r="M349" s="20"/>
      <c r="N349" s="20"/>
      <c r="O349" s="20"/>
      <c r="P349" s="20"/>
      <c r="Q349" s="20"/>
      <c r="R349" s="20"/>
      <c r="S349" s="20"/>
      <c r="T349" s="20"/>
      <c r="U349" s="20"/>
      <c r="V349" s="20"/>
      <c r="W349" s="20"/>
      <c r="X349" s="20"/>
      <c r="Y349" s="20"/>
      <c r="Z349" s="20"/>
      <c r="AA349" s="20"/>
      <c r="AB349" s="20"/>
      <c r="AC349" s="20"/>
      <c r="AD349" s="20"/>
      <c r="AE349" s="20"/>
    </row>
    <row r="350" spans="1:31" ht="42" customHeight="1" thickBot="1">
      <c r="A350" s="698"/>
      <c r="B350" s="703"/>
      <c r="C350" s="649"/>
      <c r="D350" s="626"/>
      <c r="E350" s="633"/>
      <c r="F350" s="38" t="s">
        <v>121</v>
      </c>
      <c r="H350" s="629" t="s">
        <v>122</v>
      </c>
      <c r="I350" s="618"/>
      <c r="J350" s="641"/>
      <c r="L350" s="20"/>
      <c r="M350" s="20"/>
      <c r="N350" s="20"/>
      <c r="O350" s="20"/>
      <c r="P350" s="20"/>
      <c r="Q350" s="20"/>
      <c r="R350" s="20"/>
      <c r="S350" s="20"/>
      <c r="T350" s="20"/>
      <c r="U350" s="20"/>
      <c r="V350" s="20"/>
      <c r="W350" s="20"/>
      <c r="X350" s="20"/>
      <c r="Y350" s="20"/>
      <c r="Z350" s="20"/>
      <c r="AA350" s="20"/>
      <c r="AB350" s="20"/>
      <c r="AC350" s="20"/>
      <c r="AD350" s="20"/>
      <c r="AE350" s="20"/>
    </row>
    <row r="351" spans="1:31" ht="42" customHeight="1" thickBot="1">
      <c r="A351" s="698"/>
      <c r="B351" s="703"/>
      <c r="C351" s="649"/>
      <c r="D351" s="625" t="s">
        <v>298</v>
      </c>
      <c r="E351" s="632" t="s">
        <v>1668</v>
      </c>
      <c r="F351" s="38" t="s">
        <v>123</v>
      </c>
      <c r="H351" s="630"/>
      <c r="I351" s="618"/>
      <c r="J351" s="641"/>
      <c r="L351" s="20"/>
      <c r="M351" s="20"/>
      <c r="N351" s="20"/>
      <c r="O351" s="20"/>
      <c r="P351" s="20"/>
      <c r="Q351" s="20"/>
      <c r="R351" s="20"/>
      <c r="S351" s="20"/>
      <c r="T351" s="20"/>
      <c r="U351" s="20"/>
      <c r="V351" s="20"/>
      <c r="W351" s="20"/>
      <c r="X351" s="20"/>
      <c r="Y351" s="20"/>
      <c r="Z351" s="20"/>
      <c r="AA351" s="20"/>
      <c r="AB351" s="20"/>
      <c r="AC351" s="20"/>
      <c r="AD351" s="20"/>
      <c r="AE351" s="20"/>
    </row>
    <row r="352" spans="1:31" ht="52" customHeight="1" thickBot="1">
      <c r="A352" s="698"/>
      <c r="B352" s="703"/>
      <c r="C352" s="694"/>
      <c r="D352" s="626"/>
      <c r="E352" s="705"/>
      <c r="F352" s="47" t="s">
        <v>126</v>
      </c>
      <c r="H352" s="696"/>
      <c r="I352" s="687"/>
      <c r="J352" s="706"/>
      <c r="L352" s="20"/>
      <c r="M352" s="20"/>
      <c r="N352" s="20"/>
      <c r="O352" s="20"/>
      <c r="P352" s="20"/>
      <c r="Q352" s="20"/>
      <c r="R352" s="20"/>
      <c r="S352" s="20"/>
      <c r="T352" s="20"/>
      <c r="U352" s="20"/>
      <c r="V352" s="20"/>
      <c r="W352" s="20"/>
      <c r="X352" s="20"/>
      <c r="Y352" s="20"/>
      <c r="Z352" s="20"/>
      <c r="AA352" s="20"/>
      <c r="AB352" s="20"/>
      <c r="AC352" s="20"/>
      <c r="AD352" s="20"/>
      <c r="AE352" s="20"/>
    </row>
    <row r="353" spans="1:31" ht="8" customHeight="1" thickBot="1">
      <c r="A353" s="698"/>
      <c r="B353" s="703"/>
      <c r="C353" s="50"/>
      <c r="D353" s="40"/>
      <c r="E353" s="339"/>
      <c r="F353" s="44"/>
      <c r="G353" s="44"/>
      <c r="H353" s="51"/>
      <c r="I353" s="51"/>
      <c r="J353" s="52"/>
      <c r="L353" s="20"/>
      <c r="M353" s="20"/>
      <c r="N353" s="20"/>
      <c r="O353" s="20"/>
      <c r="P353" s="20"/>
      <c r="Q353" s="20"/>
      <c r="R353" s="20"/>
      <c r="S353" s="20"/>
      <c r="T353" s="20"/>
      <c r="U353" s="20"/>
      <c r="V353" s="20"/>
      <c r="W353" s="20"/>
      <c r="X353" s="20"/>
      <c r="Y353" s="20"/>
      <c r="Z353" s="20"/>
      <c r="AA353" s="20"/>
      <c r="AB353" s="20"/>
      <c r="AC353" s="20"/>
      <c r="AD353" s="20"/>
      <c r="AE353" s="20"/>
    </row>
    <row r="354" spans="1:31" ht="61.5" customHeight="1" thickBot="1">
      <c r="A354" s="698"/>
      <c r="B354" s="703"/>
      <c r="C354" s="648">
        <f>C347+1</f>
        <v>51</v>
      </c>
      <c r="D354" s="625" t="s">
        <v>299</v>
      </c>
      <c r="E354" s="627" t="s">
        <v>1669</v>
      </c>
      <c r="F354" s="36" t="s">
        <v>112</v>
      </c>
      <c r="H354" s="614" t="s">
        <v>115</v>
      </c>
      <c r="I354" s="617" t="s">
        <v>128</v>
      </c>
      <c r="J354" s="37" t="s">
        <v>300</v>
      </c>
      <c r="L354" s="20"/>
      <c r="M354" s="20"/>
      <c r="N354" s="20"/>
      <c r="O354" s="20"/>
      <c r="P354" s="20"/>
      <c r="Q354" s="20"/>
      <c r="R354" s="20"/>
      <c r="S354" s="20"/>
      <c r="T354" s="20"/>
      <c r="U354" s="20"/>
      <c r="V354" s="20"/>
      <c r="W354" s="20"/>
      <c r="X354" s="20"/>
      <c r="Y354" s="20"/>
      <c r="Z354" s="20"/>
      <c r="AA354" s="20"/>
      <c r="AB354" s="20"/>
      <c r="AC354" s="20"/>
      <c r="AD354" s="20"/>
      <c r="AE354" s="20"/>
    </row>
    <row r="355" spans="1:31" ht="56.25" customHeight="1" thickBot="1">
      <c r="A355" s="698"/>
      <c r="B355" s="703"/>
      <c r="C355" s="649"/>
      <c r="D355" s="626"/>
      <c r="E355" s="628"/>
      <c r="F355" s="36" t="s">
        <v>117</v>
      </c>
      <c r="H355" s="615"/>
      <c r="I355" s="618"/>
      <c r="J355" s="623"/>
      <c r="L355" s="20"/>
      <c r="M355" s="20"/>
      <c r="N355" s="20"/>
      <c r="O355" s="20"/>
      <c r="P355" s="20"/>
      <c r="Q355" s="20"/>
      <c r="R355" s="20"/>
      <c r="S355" s="20"/>
      <c r="T355" s="20"/>
      <c r="U355" s="20"/>
      <c r="V355" s="20"/>
      <c r="W355" s="20"/>
      <c r="X355" s="20"/>
      <c r="Y355" s="20"/>
      <c r="Z355" s="20"/>
      <c r="AA355" s="20"/>
      <c r="AB355" s="20"/>
      <c r="AC355" s="20"/>
      <c r="AD355" s="20"/>
      <c r="AE355" s="20"/>
    </row>
    <row r="356" spans="1:31" ht="42" customHeight="1" thickBot="1">
      <c r="A356" s="698"/>
      <c r="B356" s="703"/>
      <c r="C356" s="649"/>
      <c r="D356" s="625" t="s">
        <v>301</v>
      </c>
      <c r="E356" s="627" t="s">
        <v>1670</v>
      </c>
      <c r="F356" s="36" t="s">
        <v>118</v>
      </c>
      <c r="H356" s="695"/>
      <c r="I356" s="618"/>
      <c r="J356" s="623"/>
      <c r="L356" s="20"/>
      <c r="M356" s="20"/>
      <c r="N356" s="20"/>
      <c r="O356" s="20"/>
      <c r="P356" s="20"/>
      <c r="Q356" s="20"/>
      <c r="R356" s="20"/>
      <c r="S356" s="20"/>
      <c r="T356" s="20"/>
      <c r="U356" s="20"/>
      <c r="V356" s="20"/>
      <c r="W356" s="20"/>
      <c r="X356" s="20"/>
      <c r="Y356" s="20"/>
      <c r="Z356" s="20"/>
      <c r="AA356" s="20"/>
      <c r="AB356" s="20"/>
      <c r="AC356" s="20"/>
      <c r="AD356" s="20"/>
      <c r="AE356" s="20"/>
    </row>
    <row r="357" spans="1:31" ht="42" customHeight="1" thickBot="1">
      <c r="A357" s="698"/>
      <c r="B357" s="703"/>
      <c r="C357" s="649"/>
      <c r="D357" s="626"/>
      <c r="E357" s="628"/>
      <c r="F357" s="38" t="s">
        <v>121</v>
      </c>
      <c r="H357" s="629" t="s">
        <v>122</v>
      </c>
      <c r="I357" s="618"/>
      <c r="J357" s="623"/>
      <c r="L357" s="20"/>
      <c r="M357" s="20"/>
      <c r="N357" s="20"/>
      <c r="O357" s="20"/>
      <c r="P357" s="20"/>
      <c r="Q357" s="20"/>
      <c r="R357" s="20"/>
      <c r="S357" s="20"/>
      <c r="T357" s="20"/>
      <c r="U357" s="20"/>
      <c r="V357" s="20"/>
      <c r="W357" s="20"/>
      <c r="X357" s="20"/>
      <c r="Y357" s="20"/>
      <c r="Z357" s="20"/>
      <c r="AA357" s="20"/>
      <c r="AB357" s="20"/>
      <c r="AC357" s="20"/>
      <c r="AD357" s="20"/>
      <c r="AE357" s="20"/>
    </row>
    <row r="358" spans="1:31" ht="42" customHeight="1" thickBot="1">
      <c r="A358" s="699"/>
      <c r="B358" s="703"/>
      <c r="C358" s="649"/>
      <c r="D358" s="625" t="s">
        <v>302</v>
      </c>
      <c r="E358" s="627" t="s">
        <v>1671</v>
      </c>
      <c r="F358" s="38" t="s">
        <v>123</v>
      </c>
      <c r="H358" s="630"/>
      <c r="I358" s="618"/>
      <c r="J358" s="623"/>
      <c r="L358" s="20"/>
      <c r="M358" s="20"/>
      <c r="N358" s="20"/>
      <c r="O358" s="20"/>
      <c r="P358" s="20"/>
      <c r="Q358" s="20"/>
      <c r="R358" s="20"/>
      <c r="S358" s="20"/>
      <c r="T358" s="20"/>
      <c r="U358" s="20"/>
      <c r="V358" s="20"/>
      <c r="W358" s="20"/>
      <c r="X358" s="20"/>
      <c r="Y358" s="20"/>
      <c r="Z358" s="20"/>
      <c r="AA358" s="20"/>
      <c r="AB358" s="20"/>
      <c r="AC358" s="20"/>
      <c r="AD358" s="20"/>
      <c r="AE358" s="20"/>
    </row>
    <row r="359" spans="1:31" ht="42" customHeight="1" thickBot="1">
      <c r="A359" s="700"/>
      <c r="B359" s="704"/>
      <c r="C359" s="694"/>
      <c r="D359" s="626"/>
      <c r="E359" s="628"/>
      <c r="F359" s="47" t="s">
        <v>126</v>
      </c>
      <c r="H359" s="696"/>
      <c r="I359" s="687"/>
      <c r="J359" s="688"/>
      <c r="L359" s="20"/>
      <c r="M359" s="20"/>
      <c r="N359" s="20"/>
      <c r="O359" s="20"/>
      <c r="P359" s="20"/>
      <c r="Q359" s="20"/>
      <c r="R359" s="20"/>
      <c r="S359" s="20"/>
      <c r="T359" s="20"/>
      <c r="U359" s="20"/>
      <c r="V359" s="20"/>
      <c r="W359" s="20"/>
      <c r="X359" s="20"/>
      <c r="Y359" s="20"/>
      <c r="Z359" s="20"/>
      <c r="AA359" s="20"/>
      <c r="AB359" s="20"/>
      <c r="AC359" s="20"/>
      <c r="AD359" s="20"/>
      <c r="AE359" s="20"/>
    </row>
    <row r="360" spans="1:31" ht="8" customHeight="1" thickBot="1">
      <c r="A360" s="56"/>
      <c r="B360" s="49"/>
      <c r="C360" s="50"/>
      <c r="D360" s="40"/>
      <c r="E360" s="339"/>
      <c r="F360" s="44"/>
      <c r="G360" s="44"/>
      <c r="H360" s="51"/>
      <c r="I360" s="51"/>
      <c r="J360" s="52"/>
      <c r="L360" s="20"/>
      <c r="M360" s="20"/>
      <c r="N360" s="20"/>
      <c r="O360" s="20"/>
      <c r="P360" s="20"/>
      <c r="Q360" s="20"/>
      <c r="R360" s="20"/>
      <c r="S360" s="20"/>
      <c r="T360" s="20"/>
      <c r="U360" s="20"/>
      <c r="V360" s="20"/>
      <c r="W360" s="20"/>
      <c r="X360" s="20"/>
      <c r="Y360" s="20"/>
      <c r="Z360" s="20"/>
      <c r="AA360" s="20"/>
      <c r="AB360" s="20"/>
      <c r="AC360" s="20"/>
      <c r="AD360" s="20"/>
      <c r="AE360" s="20"/>
    </row>
    <row r="361" spans="1:31" ht="42" customHeight="1" thickBot="1">
      <c r="A361" s="707" t="s">
        <v>303</v>
      </c>
      <c r="B361" s="701" t="s">
        <v>304</v>
      </c>
      <c r="C361" s="648">
        <f>C354+1</f>
        <v>52</v>
      </c>
      <c r="D361" s="625" t="s">
        <v>305</v>
      </c>
      <c r="E361" s="612" t="s">
        <v>1672</v>
      </c>
      <c r="F361" s="36" t="s">
        <v>112</v>
      </c>
      <c r="H361" s="614" t="s">
        <v>115</v>
      </c>
      <c r="I361" s="617" t="s">
        <v>128</v>
      </c>
      <c r="J361" s="60" t="s">
        <v>1731</v>
      </c>
      <c r="L361" s="20"/>
      <c r="M361" s="20"/>
      <c r="N361" s="20"/>
      <c r="O361" s="20"/>
      <c r="P361" s="20"/>
      <c r="Q361" s="20"/>
      <c r="R361" s="20"/>
      <c r="S361" s="20"/>
      <c r="T361" s="20"/>
      <c r="U361" s="20"/>
      <c r="V361" s="20"/>
      <c r="W361" s="20"/>
      <c r="X361" s="20"/>
      <c r="Y361" s="20"/>
      <c r="Z361" s="20"/>
      <c r="AA361" s="20"/>
      <c r="AB361" s="20"/>
      <c r="AC361" s="20"/>
      <c r="AD361" s="20"/>
      <c r="AE361" s="20"/>
    </row>
    <row r="362" spans="1:31" ht="42" customHeight="1" thickBot="1">
      <c r="A362" s="673"/>
      <c r="B362" s="702"/>
      <c r="C362" s="649"/>
      <c r="D362" s="626"/>
      <c r="E362" s="613"/>
      <c r="F362" s="36" t="s">
        <v>117</v>
      </c>
      <c r="H362" s="615"/>
      <c r="I362" s="618"/>
      <c r="J362" s="623"/>
      <c r="L362" s="20"/>
      <c r="M362" s="20"/>
      <c r="N362" s="20"/>
      <c r="O362" s="20"/>
      <c r="P362" s="20"/>
      <c r="Q362" s="20"/>
      <c r="R362" s="20"/>
      <c r="S362" s="20"/>
      <c r="T362" s="20"/>
      <c r="U362" s="20"/>
      <c r="V362" s="20"/>
      <c r="W362" s="20"/>
      <c r="X362" s="20"/>
      <c r="Y362" s="20"/>
      <c r="Z362" s="20"/>
      <c r="AA362" s="20"/>
      <c r="AB362" s="20"/>
      <c r="AC362" s="20"/>
      <c r="AD362" s="20"/>
      <c r="AE362" s="20"/>
    </row>
    <row r="363" spans="1:31" ht="42" customHeight="1" thickBot="1">
      <c r="A363" s="673"/>
      <c r="B363" s="702"/>
      <c r="C363" s="649"/>
      <c r="D363" s="625" t="s">
        <v>306</v>
      </c>
      <c r="E363" s="627" t="s">
        <v>1673</v>
      </c>
      <c r="F363" s="36" t="s">
        <v>118</v>
      </c>
      <c r="H363" s="695"/>
      <c r="I363" s="618"/>
      <c r="J363" s="623"/>
      <c r="L363" s="20"/>
      <c r="M363" s="20"/>
      <c r="N363" s="20"/>
      <c r="O363" s="20"/>
      <c r="P363" s="20"/>
      <c r="Q363" s="20"/>
      <c r="R363" s="20"/>
      <c r="S363" s="20"/>
      <c r="T363" s="20"/>
      <c r="U363" s="20"/>
      <c r="V363" s="20"/>
      <c r="W363" s="20"/>
      <c r="X363" s="20"/>
      <c r="Y363" s="20"/>
      <c r="Z363" s="20"/>
      <c r="AA363" s="20"/>
      <c r="AB363" s="20"/>
      <c r="AC363" s="20"/>
      <c r="AD363" s="20"/>
      <c r="AE363" s="20"/>
    </row>
    <row r="364" spans="1:31" ht="42" customHeight="1" thickBot="1">
      <c r="A364" s="673"/>
      <c r="B364" s="702"/>
      <c r="C364" s="649"/>
      <c r="D364" s="626"/>
      <c r="E364" s="628"/>
      <c r="F364" s="38" t="s">
        <v>121</v>
      </c>
      <c r="H364" s="629" t="s">
        <v>122</v>
      </c>
      <c r="I364" s="618"/>
      <c r="J364" s="623"/>
      <c r="L364" s="20"/>
      <c r="M364" s="20"/>
      <c r="N364" s="20"/>
      <c r="O364" s="20"/>
      <c r="P364" s="20"/>
      <c r="Q364" s="20"/>
      <c r="R364" s="20"/>
      <c r="S364" s="20"/>
      <c r="T364" s="20"/>
      <c r="U364" s="20"/>
      <c r="V364" s="20"/>
      <c r="W364" s="20"/>
      <c r="X364" s="20"/>
      <c r="Y364" s="20"/>
      <c r="Z364" s="20"/>
      <c r="AA364" s="20"/>
      <c r="AB364" s="20"/>
      <c r="AC364" s="20"/>
      <c r="AD364" s="20"/>
      <c r="AE364" s="20"/>
    </row>
    <row r="365" spans="1:31" ht="42" customHeight="1" thickBot="1">
      <c r="A365" s="673"/>
      <c r="B365" s="703"/>
      <c r="C365" s="649"/>
      <c r="D365" s="625" t="s">
        <v>307</v>
      </c>
      <c r="E365" s="632" t="s">
        <v>1674</v>
      </c>
      <c r="F365" s="38" t="s">
        <v>123</v>
      </c>
      <c r="H365" s="630"/>
      <c r="I365" s="618"/>
      <c r="J365" s="623"/>
      <c r="L365" s="20"/>
      <c r="M365" s="20"/>
      <c r="N365" s="20"/>
      <c r="O365" s="20"/>
      <c r="P365" s="20"/>
      <c r="Q365" s="20"/>
      <c r="R365" s="20"/>
      <c r="S365" s="20"/>
      <c r="T365" s="20"/>
      <c r="U365" s="20"/>
      <c r="V365" s="20"/>
      <c r="W365" s="20"/>
      <c r="X365" s="20"/>
      <c r="Y365" s="20"/>
      <c r="Z365" s="20"/>
      <c r="AA365" s="20"/>
      <c r="AB365" s="20"/>
      <c r="AC365" s="20"/>
      <c r="AD365" s="20"/>
      <c r="AE365" s="20"/>
    </row>
    <row r="366" spans="1:31" ht="42" customHeight="1" thickBot="1">
      <c r="A366" s="673"/>
      <c r="B366" s="703"/>
      <c r="C366" s="694"/>
      <c r="D366" s="626"/>
      <c r="E366" s="705"/>
      <c r="F366" s="47" t="s">
        <v>126</v>
      </c>
      <c r="H366" s="696"/>
      <c r="I366" s="687"/>
      <c r="J366" s="688"/>
      <c r="L366" s="20"/>
      <c r="M366" s="20"/>
      <c r="N366" s="20"/>
      <c r="O366" s="20"/>
      <c r="P366" s="20"/>
      <c r="Q366" s="20"/>
      <c r="R366" s="20"/>
      <c r="S366" s="20"/>
      <c r="T366" s="20"/>
      <c r="U366" s="20"/>
      <c r="V366" s="20"/>
      <c r="W366" s="20"/>
      <c r="X366" s="20"/>
      <c r="Y366" s="20"/>
      <c r="Z366" s="20"/>
      <c r="AA366" s="20"/>
      <c r="AB366" s="20"/>
      <c r="AC366" s="20"/>
      <c r="AD366" s="20"/>
      <c r="AE366" s="20"/>
    </row>
    <row r="367" spans="1:31" ht="8" customHeight="1" thickBot="1">
      <c r="A367" s="673"/>
      <c r="B367" s="703"/>
      <c r="C367" s="50"/>
      <c r="D367" s="40"/>
      <c r="E367" s="339"/>
      <c r="F367" s="44"/>
      <c r="G367" s="44"/>
      <c r="H367" s="51"/>
      <c r="I367" s="51"/>
      <c r="J367" s="52"/>
      <c r="L367" s="20"/>
      <c r="M367" s="20"/>
      <c r="N367" s="20"/>
      <c r="O367" s="20"/>
      <c r="P367" s="20"/>
      <c r="Q367" s="20"/>
      <c r="R367" s="20"/>
      <c r="S367" s="20"/>
      <c r="T367" s="20"/>
      <c r="U367" s="20"/>
      <c r="V367" s="20"/>
      <c r="W367" s="20"/>
      <c r="X367" s="20"/>
      <c r="Y367" s="20"/>
      <c r="Z367" s="20"/>
      <c r="AA367" s="20"/>
      <c r="AB367" s="20"/>
      <c r="AC367" s="20"/>
      <c r="AD367" s="20"/>
      <c r="AE367" s="20"/>
    </row>
    <row r="368" spans="1:31" ht="45.75" customHeight="1" thickBot="1">
      <c r="A368" s="673"/>
      <c r="B368" s="703"/>
      <c r="C368" s="648">
        <f>C361+1</f>
        <v>53</v>
      </c>
      <c r="D368" s="625" t="s">
        <v>308</v>
      </c>
      <c r="E368" s="627" t="s">
        <v>1675</v>
      </c>
      <c r="F368" s="36" t="s">
        <v>112</v>
      </c>
      <c r="H368" s="614" t="s">
        <v>115</v>
      </c>
      <c r="I368" s="617" t="s">
        <v>128</v>
      </c>
      <c r="J368" s="37" t="s">
        <v>1732</v>
      </c>
      <c r="L368" s="20"/>
      <c r="M368" s="20"/>
      <c r="N368" s="20"/>
      <c r="O368" s="20"/>
      <c r="P368" s="20"/>
      <c r="Q368" s="20"/>
      <c r="R368" s="20"/>
      <c r="S368" s="20"/>
      <c r="T368" s="20"/>
      <c r="U368" s="20"/>
      <c r="V368" s="20"/>
      <c r="W368" s="20"/>
      <c r="X368" s="20"/>
      <c r="Y368" s="20"/>
      <c r="Z368" s="20"/>
      <c r="AA368" s="20"/>
      <c r="AB368" s="20"/>
      <c r="AC368" s="20"/>
      <c r="AD368" s="20"/>
      <c r="AE368" s="20"/>
    </row>
    <row r="369" spans="1:31" ht="72" customHeight="1" thickBot="1">
      <c r="A369" s="673"/>
      <c r="B369" s="703"/>
      <c r="C369" s="649"/>
      <c r="D369" s="626"/>
      <c r="E369" s="628"/>
      <c r="F369" s="36" t="s">
        <v>117</v>
      </c>
      <c r="H369" s="615"/>
      <c r="I369" s="618"/>
      <c r="J369" s="623"/>
      <c r="L369" s="20"/>
      <c r="M369" s="20"/>
      <c r="N369" s="20"/>
      <c r="O369" s="20"/>
      <c r="P369" s="20"/>
      <c r="Q369" s="20"/>
      <c r="R369" s="20"/>
      <c r="S369" s="20"/>
      <c r="T369" s="20"/>
      <c r="U369" s="20"/>
      <c r="V369" s="20"/>
      <c r="W369" s="20"/>
      <c r="X369" s="20"/>
      <c r="Y369" s="20"/>
      <c r="Z369" s="20"/>
      <c r="AA369" s="20"/>
      <c r="AB369" s="20"/>
      <c r="AC369" s="20"/>
      <c r="AD369" s="20"/>
      <c r="AE369" s="20"/>
    </row>
    <row r="370" spans="1:31" ht="42" customHeight="1" thickBot="1">
      <c r="A370" s="673"/>
      <c r="B370" s="703"/>
      <c r="C370" s="649"/>
      <c r="D370" s="625" t="s">
        <v>309</v>
      </c>
      <c r="E370" s="627" t="s">
        <v>1676</v>
      </c>
      <c r="F370" s="36" t="s">
        <v>118</v>
      </c>
      <c r="H370" s="695"/>
      <c r="I370" s="618"/>
      <c r="J370" s="623"/>
      <c r="L370" s="20"/>
      <c r="M370" s="20"/>
      <c r="N370" s="20"/>
      <c r="O370" s="20"/>
      <c r="P370" s="20"/>
      <c r="Q370" s="20"/>
      <c r="R370" s="20"/>
      <c r="S370" s="20"/>
      <c r="T370" s="20"/>
      <c r="U370" s="20"/>
      <c r="V370" s="20"/>
      <c r="W370" s="20"/>
      <c r="X370" s="20"/>
      <c r="Y370" s="20"/>
      <c r="Z370" s="20"/>
      <c r="AA370" s="20"/>
      <c r="AB370" s="20"/>
      <c r="AC370" s="20"/>
      <c r="AD370" s="20"/>
      <c r="AE370" s="20"/>
    </row>
    <row r="371" spans="1:31" ht="42" customHeight="1" thickBot="1">
      <c r="A371" s="673"/>
      <c r="B371" s="703"/>
      <c r="C371" s="649"/>
      <c r="D371" s="626"/>
      <c r="E371" s="628"/>
      <c r="F371" s="38" t="s">
        <v>121</v>
      </c>
      <c r="H371" s="629" t="s">
        <v>122</v>
      </c>
      <c r="I371" s="618"/>
      <c r="J371" s="623"/>
      <c r="L371" s="20"/>
      <c r="M371" s="20"/>
      <c r="N371" s="20"/>
      <c r="O371" s="20"/>
      <c r="P371" s="20"/>
      <c r="Q371" s="20"/>
      <c r="R371" s="20"/>
      <c r="S371" s="20"/>
      <c r="T371" s="20"/>
      <c r="U371" s="20"/>
      <c r="V371" s="20"/>
      <c r="W371" s="20"/>
      <c r="X371" s="20"/>
      <c r="Y371" s="20"/>
      <c r="Z371" s="20"/>
      <c r="AA371" s="20"/>
      <c r="AB371" s="20"/>
      <c r="AC371" s="20"/>
      <c r="AD371" s="20"/>
      <c r="AE371" s="20"/>
    </row>
    <row r="372" spans="1:31" ht="42" customHeight="1" thickBot="1">
      <c r="A372" s="673"/>
      <c r="B372" s="703"/>
      <c r="C372" s="649"/>
      <c r="D372" s="625" t="s">
        <v>311</v>
      </c>
      <c r="E372" s="627" t="s">
        <v>1677</v>
      </c>
      <c r="F372" s="38" t="s">
        <v>123</v>
      </c>
      <c r="H372" s="630"/>
      <c r="I372" s="618"/>
      <c r="J372" s="623"/>
      <c r="L372" s="20"/>
      <c r="M372" s="20"/>
      <c r="N372" s="20"/>
      <c r="O372" s="20"/>
      <c r="P372" s="20"/>
      <c r="Q372" s="20"/>
      <c r="R372" s="20"/>
      <c r="S372" s="20"/>
      <c r="T372" s="20"/>
      <c r="U372" s="20"/>
      <c r="V372" s="20"/>
      <c r="W372" s="20"/>
      <c r="X372" s="20"/>
      <c r="Y372" s="20"/>
      <c r="Z372" s="20"/>
      <c r="AA372" s="20"/>
      <c r="AB372" s="20"/>
      <c r="AC372" s="20"/>
      <c r="AD372" s="20"/>
      <c r="AE372" s="20"/>
    </row>
    <row r="373" spans="1:31" ht="42" customHeight="1" thickBot="1">
      <c r="A373" s="673"/>
      <c r="B373" s="703"/>
      <c r="C373" s="694"/>
      <c r="D373" s="626"/>
      <c r="E373" s="628"/>
      <c r="F373" s="47" t="s">
        <v>126</v>
      </c>
      <c r="H373" s="696"/>
      <c r="I373" s="687"/>
      <c r="J373" s="688"/>
      <c r="L373" s="20"/>
      <c r="M373" s="20"/>
      <c r="N373" s="20"/>
      <c r="O373" s="20"/>
      <c r="P373" s="20"/>
      <c r="Q373" s="20"/>
      <c r="R373" s="20"/>
      <c r="S373" s="20"/>
      <c r="T373" s="20"/>
      <c r="U373" s="20"/>
      <c r="V373" s="20"/>
      <c r="W373" s="20"/>
      <c r="X373" s="20"/>
      <c r="Y373" s="20"/>
      <c r="Z373" s="20"/>
      <c r="AA373" s="20"/>
      <c r="AB373" s="20"/>
      <c r="AC373" s="20"/>
      <c r="AD373" s="20"/>
      <c r="AE373" s="20"/>
    </row>
    <row r="374" spans="1:31" ht="8" customHeight="1" thickBot="1">
      <c r="A374" s="673"/>
      <c r="B374" s="703"/>
      <c r="C374" s="50"/>
      <c r="D374" s="40"/>
      <c r="E374" s="339"/>
      <c r="F374" s="44"/>
      <c r="G374" s="44"/>
      <c r="H374" s="51"/>
      <c r="I374" s="51"/>
      <c r="J374" s="52"/>
      <c r="L374" s="20"/>
      <c r="M374" s="20"/>
      <c r="N374" s="20"/>
      <c r="O374" s="20"/>
      <c r="P374" s="20"/>
      <c r="Q374" s="20"/>
      <c r="R374" s="20"/>
      <c r="S374" s="20"/>
      <c r="T374" s="20"/>
      <c r="U374" s="20"/>
      <c r="V374" s="20"/>
      <c r="W374" s="20"/>
      <c r="X374" s="20"/>
      <c r="Y374" s="20"/>
      <c r="Z374" s="20"/>
      <c r="AA374" s="20"/>
      <c r="AB374" s="20"/>
      <c r="AC374" s="20"/>
      <c r="AD374" s="20"/>
      <c r="AE374" s="20"/>
    </row>
    <row r="375" spans="1:31" ht="42" customHeight="1" thickBot="1">
      <c r="A375" s="673"/>
      <c r="B375" s="703"/>
      <c r="C375" s="648">
        <f>C368+1</f>
        <v>54</v>
      </c>
      <c r="D375" s="625" t="s">
        <v>312</v>
      </c>
      <c r="E375" s="612" t="s">
        <v>1678</v>
      </c>
      <c r="F375" s="36" t="s">
        <v>112</v>
      </c>
      <c r="H375" s="614" t="s">
        <v>115</v>
      </c>
      <c r="I375" s="617" t="s">
        <v>128</v>
      </c>
      <c r="J375" s="37" t="s">
        <v>1733</v>
      </c>
      <c r="L375" s="20"/>
      <c r="M375" s="20"/>
      <c r="N375" s="20"/>
      <c r="O375" s="20"/>
      <c r="P375" s="20"/>
      <c r="Q375" s="20"/>
      <c r="R375" s="20"/>
      <c r="S375" s="20"/>
      <c r="T375" s="20"/>
      <c r="U375" s="20"/>
      <c r="V375" s="20"/>
      <c r="W375" s="20"/>
      <c r="X375" s="20"/>
      <c r="Y375" s="20"/>
      <c r="Z375" s="20"/>
      <c r="AA375" s="20"/>
      <c r="AB375" s="20"/>
      <c r="AC375" s="20"/>
      <c r="AD375" s="20"/>
      <c r="AE375" s="20"/>
    </row>
    <row r="376" spans="1:31" ht="42" customHeight="1" thickBot="1">
      <c r="A376" s="673"/>
      <c r="B376" s="703"/>
      <c r="C376" s="649"/>
      <c r="D376" s="626"/>
      <c r="E376" s="613"/>
      <c r="F376" s="36" t="s">
        <v>117</v>
      </c>
      <c r="H376" s="615"/>
      <c r="I376" s="618"/>
      <c r="J376" s="623"/>
      <c r="L376" s="20"/>
      <c r="M376" s="20"/>
      <c r="N376" s="20"/>
      <c r="O376" s="20"/>
      <c r="P376" s="20"/>
      <c r="Q376" s="20"/>
      <c r="R376" s="20"/>
      <c r="S376" s="20"/>
      <c r="T376" s="20"/>
      <c r="U376" s="20"/>
      <c r="V376" s="20"/>
      <c r="W376" s="20"/>
      <c r="X376" s="20"/>
      <c r="Y376" s="20"/>
      <c r="Z376" s="20"/>
      <c r="AA376" s="20"/>
      <c r="AB376" s="20"/>
      <c r="AC376" s="20"/>
      <c r="AD376" s="20"/>
      <c r="AE376" s="20"/>
    </row>
    <row r="377" spans="1:31" ht="42" customHeight="1" thickBot="1">
      <c r="A377" s="673"/>
      <c r="B377" s="703"/>
      <c r="C377" s="649"/>
      <c r="D377" s="625" t="s">
        <v>313</v>
      </c>
      <c r="E377" s="632" t="s">
        <v>1679</v>
      </c>
      <c r="F377" s="36" t="s">
        <v>118</v>
      </c>
      <c r="H377" s="695"/>
      <c r="I377" s="618"/>
      <c r="J377" s="623"/>
      <c r="L377" s="20"/>
      <c r="M377" s="20"/>
      <c r="N377" s="20"/>
      <c r="O377" s="20"/>
      <c r="P377" s="20"/>
      <c r="Q377" s="20"/>
      <c r="R377" s="20"/>
      <c r="S377" s="20"/>
      <c r="T377" s="20"/>
      <c r="U377" s="20"/>
      <c r="V377" s="20"/>
      <c r="W377" s="20"/>
      <c r="X377" s="20"/>
      <c r="Y377" s="20"/>
      <c r="Z377" s="20"/>
      <c r="AA377" s="20"/>
      <c r="AB377" s="20"/>
      <c r="AC377" s="20"/>
      <c r="AD377" s="20"/>
      <c r="AE377" s="20"/>
    </row>
    <row r="378" spans="1:31" ht="42" customHeight="1" thickBot="1">
      <c r="A378" s="673"/>
      <c r="B378" s="703"/>
      <c r="C378" s="649"/>
      <c r="D378" s="626"/>
      <c r="E378" s="633"/>
      <c r="F378" s="38" t="s">
        <v>121</v>
      </c>
      <c r="H378" s="629" t="s">
        <v>122</v>
      </c>
      <c r="I378" s="618"/>
      <c r="J378" s="623"/>
      <c r="L378" s="20"/>
      <c r="M378" s="20"/>
      <c r="N378" s="20"/>
      <c r="O378" s="20"/>
      <c r="P378" s="20"/>
      <c r="Q378" s="20"/>
      <c r="R378" s="20"/>
      <c r="S378" s="20"/>
      <c r="T378" s="20"/>
      <c r="U378" s="20"/>
      <c r="V378" s="20"/>
      <c r="W378" s="20"/>
      <c r="X378" s="20"/>
      <c r="Y378" s="20"/>
      <c r="Z378" s="20"/>
      <c r="AA378" s="20"/>
      <c r="AB378" s="20"/>
      <c r="AC378" s="20"/>
      <c r="AD378" s="20"/>
      <c r="AE378" s="20"/>
    </row>
    <row r="379" spans="1:31" ht="42" customHeight="1" thickBot="1">
      <c r="A379" s="673"/>
      <c r="B379" s="703"/>
      <c r="C379" s="649"/>
      <c r="D379" s="625" t="s">
        <v>315</v>
      </c>
      <c r="E379" s="632" t="s">
        <v>1680</v>
      </c>
      <c r="F379" s="38" t="s">
        <v>123</v>
      </c>
      <c r="H379" s="630"/>
      <c r="I379" s="618"/>
      <c r="J379" s="623"/>
      <c r="L379" s="20"/>
      <c r="M379" s="20"/>
      <c r="N379" s="20"/>
      <c r="O379" s="20"/>
      <c r="P379" s="20"/>
      <c r="Q379" s="20"/>
      <c r="R379" s="20"/>
      <c r="S379" s="20"/>
      <c r="T379" s="20"/>
      <c r="U379" s="20"/>
      <c r="V379" s="20"/>
      <c r="W379" s="20"/>
      <c r="X379" s="20"/>
      <c r="Y379" s="20"/>
      <c r="Z379" s="20"/>
      <c r="AA379" s="20"/>
      <c r="AB379" s="20"/>
      <c r="AC379" s="20"/>
      <c r="AD379" s="20"/>
      <c r="AE379" s="20"/>
    </row>
    <row r="380" spans="1:31" ht="42" customHeight="1" thickBot="1">
      <c r="A380" s="673"/>
      <c r="B380" s="703"/>
      <c r="C380" s="694"/>
      <c r="D380" s="626"/>
      <c r="E380" s="705"/>
      <c r="F380" s="47" t="s">
        <v>126</v>
      </c>
      <c r="H380" s="696"/>
      <c r="I380" s="687"/>
      <c r="J380" s="688"/>
      <c r="L380" s="20"/>
      <c r="M380" s="20"/>
      <c r="N380" s="20"/>
      <c r="O380" s="20"/>
      <c r="P380" s="20"/>
      <c r="Q380" s="20"/>
      <c r="R380" s="20"/>
      <c r="S380" s="20"/>
      <c r="T380" s="20"/>
      <c r="U380" s="20"/>
      <c r="V380" s="20"/>
      <c r="W380" s="20"/>
      <c r="X380" s="20"/>
      <c r="Y380" s="20"/>
      <c r="Z380" s="20"/>
      <c r="AA380" s="20"/>
      <c r="AB380" s="20"/>
      <c r="AC380" s="20"/>
      <c r="AD380" s="20"/>
      <c r="AE380" s="20"/>
    </row>
    <row r="381" spans="1:31" ht="8" customHeight="1" thickBot="1">
      <c r="A381" s="673"/>
      <c r="B381" s="703"/>
      <c r="C381" s="50"/>
      <c r="D381" s="40"/>
      <c r="E381" s="339"/>
      <c r="F381" s="44"/>
      <c r="G381" s="44"/>
      <c r="H381" s="51"/>
      <c r="I381" s="51"/>
      <c r="J381" s="52"/>
      <c r="L381" s="20"/>
      <c r="M381" s="20"/>
      <c r="N381" s="20"/>
      <c r="O381" s="20"/>
      <c r="P381" s="20"/>
      <c r="Q381" s="20"/>
      <c r="R381" s="20"/>
      <c r="S381" s="20"/>
      <c r="T381" s="20"/>
      <c r="U381" s="20"/>
      <c r="V381" s="20"/>
      <c r="W381" s="20"/>
      <c r="X381" s="20"/>
      <c r="Y381" s="20"/>
      <c r="Z381" s="20"/>
      <c r="AA381" s="20"/>
      <c r="AB381" s="20"/>
      <c r="AC381" s="20"/>
      <c r="AD381" s="20"/>
      <c r="AE381" s="20"/>
    </row>
    <row r="382" spans="1:31" ht="42" customHeight="1" thickBot="1">
      <c r="A382" s="673"/>
      <c r="B382" s="703"/>
      <c r="C382" s="648">
        <f>C375+1</f>
        <v>55</v>
      </c>
      <c r="D382" s="625" t="s">
        <v>316</v>
      </c>
      <c r="E382" s="627" t="s">
        <v>1681</v>
      </c>
      <c r="F382" s="36" t="s">
        <v>112</v>
      </c>
      <c r="H382" s="614" t="s">
        <v>115</v>
      </c>
      <c r="I382" s="617" t="s">
        <v>128</v>
      </c>
      <c r="J382" s="37" t="s">
        <v>1734</v>
      </c>
      <c r="L382" s="20"/>
      <c r="M382" s="20"/>
      <c r="N382" s="20"/>
      <c r="O382" s="20"/>
      <c r="P382" s="20"/>
      <c r="Q382" s="20"/>
      <c r="R382" s="20"/>
      <c r="S382" s="20"/>
      <c r="T382" s="20"/>
      <c r="U382" s="20"/>
      <c r="V382" s="20"/>
      <c r="W382" s="20"/>
      <c r="X382" s="20"/>
      <c r="Y382" s="20"/>
      <c r="Z382" s="20"/>
      <c r="AA382" s="20"/>
      <c r="AB382" s="20"/>
      <c r="AC382" s="20"/>
      <c r="AD382" s="20"/>
      <c r="AE382" s="20"/>
    </row>
    <row r="383" spans="1:31" ht="42" customHeight="1" thickBot="1">
      <c r="A383" s="673"/>
      <c r="B383" s="703"/>
      <c r="C383" s="649"/>
      <c r="D383" s="626"/>
      <c r="E383" s="628"/>
      <c r="F383" s="36" t="s">
        <v>117</v>
      </c>
      <c r="H383" s="615"/>
      <c r="I383" s="618"/>
      <c r="J383" s="623"/>
      <c r="L383" s="20"/>
      <c r="M383" s="20"/>
      <c r="N383" s="20"/>
      <c r="O383" s="20"/>
      <c r="P383" s="20"/>
      <c r="Q383" s="20"/>
      <c r="R383" s="20"/>
      <c r="S383" s="20"/>
      <c r="T383" s="20"/>
      <c r="U383" s="20"/>
      <c r="V383" s="20"/>
      <c r="W383" s="20"/>
      <c r="X383" s="20"/>
      <c r="Y383" s="20"/>
      <c r="Z383" s="20"/>
      <c r="AA383" s="20"/>
      <c r="AB383" s="20"/>
      <c r="AC383" s="20"/>
      <c r="AD383" s="20"/>
      <c r="AE383" s="20"/>
    </row>
    <row r="384" spans="1:31" ht="42" customHeight="1" thickBot="1">
      <c r="A384" s="673"/>
      <c r="B384" s="703"/>
      <c r="C384" s="649"/>
      <c r="D384" s="625" t="s">
        <v>317</v>
      </c>
      <c r="E384" s="627" t="s">
        <v>318</v>
      </c>
      <c r="F384" s="36" t="s">
        <v>118</v>
      </c>
      <c r="H384" s="695"/>
      <c r="I384" s="618"/>
      <c r="J384" s="623"/>
      <c r="L384" s="20"/>
      <c r="M384" s="20"/>
      <c r="N384" s="20"/>
      <c r="O384" s="20"/>
      <c r="P384" s="20"/>
      <c r="Q384" s="20"/>
      <c r="R384" s="20"/>
      <c r="S384" s="20"/>
      <c r="T384" s="20"/>
      <c r="U384" s="20"/>
      <c r="V384" s="20"/>
      <c r="W384" s="20"/>
      <c r="X384" s="20"/>
      <c r="Y384" s="20"/>
      <c r="Z384" s="20"/>
      <c r="AA384" s="20"/>
      <c r="AB384" s="20"/>
      <c r="AC384" s="20"/>
      <c r="AD384" s="20"/>
      <c r="AE384" s="20"/>
    </row>
    <row r="385" spans="1:31" ht="42" customHeight="1" thickBot="1">
      <c r="A385" s="673"/>
      <c r="B385" s="703"/>
      <c r="C385" s="649"/>
      <c r="D385" s="626"/>
      <c r="E385" s="628"/>
      <c r="F385" s="38" t="s">
        <v>121</v>
      </c>
      <c r="H385" s="629" t="s">
        <v>122</v>
      </c>
      <c r="I385" s="618"/>
      <c r="J385" s="623"/>
      <c r="L385" s="20"/>
      <c r="M385" s="20"/>
      <c r="N385" s="20"/>
      <c r="O385" s="20"/>
      <c r="P385" s="20"/>
      <c r="Q385" s="20"/>
      <c r="R385" s="20"/>
      <c r="S385" s="20"/>
      <c r="T385" s="20"/>
      <c r="U385" s="20"/>
      <c r="V385" s="20"/>
      <c r="W385" s="20"/>
      <c r="X385" s="20"/>
      <c r="Y385" s="20"/>
      <c r="Z385" s="20"/>
      <c r="AA385" s="20"/>
      <c r="AB385" s="20"/>
      <c r="AC385" s="20"/>
      <c r="AD385" s="20"/>
      <c r="AE385" s="20"/>
    </row>
    <row r="386" spans="1:31" ht="42" customHeight="1" thickBot="1">
      <c r="A386" s="673"/>
      <c r="B386" s="703"/>
      <c r="C386" s="649"/>
      <c r="D386" s="625" t="s">
        <v>319</v>
      </c>
      <c r="E386" s="627" t="s">
        <v>1682</v>
      </c>
      <c r="F386" s="38" t="s">
        <v>123</v>
      </c>
      <c r="H386" s="630"/>
      <c r="I386" s="618"/>
      <c r="J386" s="623"/>
      <c r="L386" s="20"/>
      <c r="M386" s="20"/>
      <c r="N386" s="20"/>
      <c r="O386" s="20"/>
      <c r="P386" s="20"/>
      <c r="Q386" s="20"/>
      <c r="R386" s="20"/>
      <c r="S386" s="20"/>
      <c r="T386" s="20"/>
      <c r="U386" s="20"/>
      <c r="V386" s="20"/>
      <c r="W386" s="20"/>
      <c r="X386" s="20"/>
      <c r="Y386" s="20"/>
      <c r="Z386" s="20"/>
      <c r="AA386" s="20"/>
      <c r="AB386" s="20"/>
      <c r="AC386" s="20"/>
      <c r="AD386" s="20"/>
      <c r="AE386" s="20"/>
    </row>
    <row r="387" spans="1:31" ht="42" customHeight="1" thickBot="1">
      <c r="A387" s="673"/>
      <c r="B387" s="704"/>
      <c r="C387" s="694"/>
      <c r="D387" s="626"/>
      <c r="E387" s="628"/>
      <c r="F387" s="47" t="s">
        <v>126</v>
      </c>
      <c r="H387" s="696"/>
      <c r="I387" s="687"/>
      <c r="J387" s="688"/>
      <c r="L387" s="20"/>
      <c r="M387" s="20"/>
      <c r="N387" s="20"/>
      <c r="O387" s="20"/>
      <c r="P387" s="20"/>
      <c r="Q387" s="20"/>
      <c r="R387" s="20"/>
      <c r="S387" s="20"/>
      <c r="T387" s="20"/>
      <c r="U387" s="20"/>
      <c r="V387" s="20"/>
      <c r="W387" s="20"/>
      <c r="X387" s="20"/>
      <c r="Y387" s="20"/>
      <c r="Z387" s="20"/>
      <c r="AA387" s="20"/>
      <c r="AB387" s="20"/>
      <c r="AC387" s="20"/>
      <c r="AD387" s="20"/>
      <c r="AE387" s="20"/>
    </row>
    <row r="388" spans="1:31" ht="8" customHeight="1" thickBot="1">
      <c r="A388" s="673"/>
      <c r="B388" s="49"/>
      <c r="C388" s="50"/>
      <c r="D388" s="40"/>
      <c r="E388" s="339"/>
      <c r="F388" s="44"/>
      <c r="G388" s="44"/>
      <c r="H388" s="51"/>
      <c r="I388" s="51"/>
      <c r="J388" s="52"/>
      <c r="L388" s="20"/>
      <c r="M388" s="20"/>
      <c r="N388" s="20"/>
      <c r="O388" s="20"/>
      <c r="P388" s="20"/>
      <c r="Q388" s="20"/>
      <c r="R388" s="20"/>
      <c r="S388" s="20"/>
      <c r="T388" s="20"/>
      <c r="U388" s="20"/>
      <c r="V388" s="20"/>
      <c r="W388" s="20"/>
      <c r="X388" s="20"/>
      <c r="Y388" s="20"/>
      <c r="Z388" s="20"/>
      <c r="AA388" s="20"/>
      <c r="AB388" s="20"/>
      <c r="AC388" s="20"/>
      <c r="AD388" s="20"/>
      <c r="AE388" s="20"/>
    </row>
    <row r="389" spans="1:31" ht="42" customHeight="1" thickBot="1">
      <c r="A389" s="673"/>
      <c r="B389" s="701" t="s">
        <v>320</v>
      </c>
      <c r="C389" s="648">
        <f>C382+1</f>
        <v>56</v>
      </c>
      <c r="D389" s="625" t="s">
        <v>321</v>
      </c>
      <c r="E389" s="612" t="s">
        <v>1683</v>
      </c>
      <c r="F389" s="36" t="s">
        <v>112</v>
      </c>
      <c r="H389" s="614" t="s">
        <v>249</v>
      </c>
      <c r="I389" s="617" t="s">
        <v>128</v>
      </c>
      <c r="J389" s="37" t="s">
        <v>1735</v>
      </c>
      <c r="L389" s="20"/>
      <c r="M389" s="20"/>
      <c r="N389" s="20"/>
      <c r="O389" s="20"/>
      <c r="P389" s="20"/>
      <c r="Q389" s="20"/>
      <c r="R389" s="20"/>
      <c r="S389" s="20"/>
      <c r="T389" s="20"/>
      <c r="U389" s="20"/>
      <c r="V389" s="20"/>
      <c r="W389" s="20"/>
      <c r="X389" s="20"/>
      <c r="Y389" s="20"/>
      <c r="Z389" s="20"/>
      <c r="AA389" s="20"/>
      <c r="AB389" s="20"/>
      <c r="AC389" s="20"/>
      <c r="AD389" s="20"/>
      <c r="AE389" s="20"/>
    </row>
    <row r="390" spans="1:31" ht="42" customHeight="1" thickBot="1">
      <c r="A390" s="673"/>
      <c r="B390" s="702"/>
      <c r="C390" s="649"/>
      <c r="D390" s="626"/>
      <c r="E390" s="613"/>
      <c r="F390" s="36" t="s">
        <v>117</v>
      </c>
      <c r="H390" s="615"/>
      <c r="I390" s="618"/>
      <c r="J390" s="623"/>
      <c r="L390" s="20"/>
      <c r="M390" s="20"/>
      <c r="N390" s="20"/>
      <c r="O390" s="20"/>
      <c r="P390" s="20"/>
      <c r="Q390" s="20"/>
      <c r="R390" s="20"/>
      <c r="S390" s="20"/>
      <c r="T390" s="20"/>
      <c r="U390" s="20"/>
      <c r="V390" s="20"/>
      <c r="W390" s="20"/>
      <c r="X390" s="20"/>
      <c r="Y390" s="20"/>
      <c r="Z390" s="20"/>
      <c r="AA390" s="20"/>
      <c r="AB390" s="20"/>
      <c r="AC390" s="20"/>
      <c r="AD390" s="20"/>
      <c r="AE390" s="20"/>
    </row>
    <row r="391" spans="1:31" ht="42" customHeight="1" thickBot="1">
      <c r="A391" s="673"/>
      <c r="B391" s="702"/>
      <c r="C391" s="649"/>
      <c r="D391" s="625" t="s">
        <v>322</v>
      </c>
      <c r="E391" s="632" t="s">
        <v>1684</v>
      </c>
      <c r="F391" s="36" t="s">
        <v>118</v>
      </c>
      <c r="H391" s="695"/>
      <c r="I391" s="618"/>
      <c r="J391" s="623"/>
      <c r="L391" s="20"/>
      <c r="M391" s="20"/>
      <c r="N391" s="20"/>
      <c r="O391" s="20"/>
      <c r="P391" s="20"/>
      <c r="Q391" s="20"/>
      <c r="R391" s="20"/>
      <c r="S391" s="20"/>
      <c r="T391" s="20"/>
      <c r="U391" s="20"/>
      <c r="V391" s="20"/>
      <c r="W391" s="20"/>
      <c r="X391" s="20"/>
      <c r="Y391" s="20"/>
      <c r="Z391" s="20"/>
      <c r="AA391" s="20"/>
      <c r="AB391" s="20"/>
      <c r="AC391" s="20"/>
      <c r="AD391" s="20"/>
      <c r="AE391" s="20"/>
    </row>
    <row r="392" spans="1:31" ht="42" customHeight="1" thickBot="1">
      <c r="A392" s="673"/>
      <c r="B392" s="703"/>
      <c r="C392" s="649"/>
      <c r="D392" s="626"/>
      <c r="E392" s="633"/>
      <c r="F392" s="38" t="s">
        <v>121</v>
      </c>
      <c r="H392" s="629" t="s">
        <v>252</v>
      </c>
      <c r="I392" s="618"/>
      <c r="J392" s="623"/>
      <c r="L392" s="20"/>
      <c r="M392" s="20"/>
      <c r="N392" s="20"/>
      <c r="O392" s="20"/>
      <c r="P392" s="20"/>
      <c r="Q392" s="20"/>
      <c r="R392" s="20"/>
      <c r="S392" s="20"/>
      <c r="T392" s="20"/>
      <c r="U392" s="20"/>
      <c r="V392" s="20"/>
      <c r="W392" s="20"/>
      <c r="X392" s="20"/>
      <c r="Y392" s="20"/>
      <c r="Z392" s="20"/>
      <c r="AA392" s="20"/>
      <c r="AB392" s="20"/>
      <c r="AC392" s="20"/>
      <c r="AD392" s="20"/>
      <c r="AE392" s="20"/>
    </row>
    <row r="393" spans="1:31" ht="42" customHeight="1" thickBot="1">
      <c r="A393" s="673"/>
      <c r="B393" s="703"/>
      <c r="C393" s="649"/>
      <c r="D393" s="625" t="s">
        <v>323</v>
      </c>
      <c r="E393" s="632" t="s">
        <v>1685</v>
      </c>
      <c r="F393" s="38" t="s">
        <v>123</v>
      </c>
      <c r="H393" s="630"/>
      <c r="I393" s="618"/>
      <c r="J393" s="623"/>
      <c r="L393" s="20"/>
      <c r="M393" s="20"/>
      <c r="N393" s="20"/>
      <c r="O393" s="20"/>
      <c r="P393" s="20"/>
      <c r="Q393" s="20"/>
      <c r="R393" s="20"/>
      <c r="S393" s="20"/>
      <c r="T393" s="20"/>
      <c r="U393" s="20"/>
      <c r="V393" s="20"/>
      <c r="W393" s="20"/>
      <c r="X393" s="20"/>
      <c r="Y393" s="20"/>
      <c r="Z393" s="20"/>
      <c r="AA393" s="20"/>
      <c r="AB393" s="20"/>
      <c r="AC393" s="20"/>
      <c r="AD393" s="20"/>
      <c r="AE393" s="20"/>
    </row>
    <row r="394" spans="1:31" ht="42" customHeight="1" thickBot="1">
      <c r="A394" s="673"/>
      <c r="B394" s="703"/>
      <c r="C394" s="694"/>
      <c r="D394" s="626"/>
      <c r="E394" s="705"/>
      <c r="F394" s="47" t="s">
        <v>126</v>
      </c>
      <c r="H394" s="689"/>
      <c r="I394" s="687"/>
      <c r="J394" s="688"/>
      <c r="L394" s="20"/>
      <c r="M394" s="20"/>
      <c r="N394" s="20"/>
      <c r="O394" s="20"/>
      <c r="P394" s="20"/>
      <c r="Q394" s="20"/>
      <c r="R394" s="20"/>
      <c r="S394" s="20"/>
      <c r="T394" s="20"/>
      <c r="U394" s="20"/>
      <c r="V394" s="20"/>
      <c r="W394" s="20"/>
      <c r="X394" s="20"/>
      <c r="Y394" s="20"/>
      <c r="Z394" s="20"/>
      <c r="AA394" s="20"/>
      <c r="AB394" s="20"/>
      <c r="AC394" s="20"/>
      <c r="AD394" s="20"/>
      <c r="AE394" s="20"/>
    </row>
    <row r="395" spans="1:31" ht="8" customHeight="1" thickBot="1">
      <c r="A395" s="673"/>
      <c r="B395" s="703"/>
      <c r="C395" s="50"/>
      <c r="D395" s="40"/>
      <c r="E395" s="339"/>
      <c r="F395" s="44"/>
      <c r="G395" s="44"/>
      <c r="H395" s="51"/>
      <c r="I395" s="51"/>
      <c r="J395" s="52"/>
      <c r="L395" s="20"/>
      <c r="M395" s="20"/>
      <c r="N395" s="20"/>
      <c r="O395" s="20"/>
      <c r="P395" s="20"/>
      <c r="Q395" s="20"/>
      <c r="R395" s="20"/>
      <c r="S395" s="20"/>
      <c r="T395" s="20"/>
      <c r="U395" s="20"/>
      <c r="V395" s="20"/>
      <c r="W395" s="20"/>
      <c r="X395" s="20"/>
      <c r="Y395" s="20"/>
      <c r="Z395" s="20"/>
      <c r="AA395" s="20"/>
      <c r="AB395" s="20"/>
      <c r="AC395" s="20"/>
      <c r="AD395" s="20"/>
      <c r="AE395" s="20"/>
    </row>
    <row r="396" spans="1:31" ht="42" customHeight="1" thickBot="1">
      <c r="A396" s="673"/>
      <c r="B396" s="703"/>
      <c r="C396" s="648">
        <f>C389+1</f>
        <v>57</v>
      </c>
      <c r="D396" s="625" t="s">
        <v>324</v>
      </c>
      <c r="E396" s="612" t="s">
        <v>1686</v>
      </c>
      <c r="F396" s="36" t="s">
        <v>112</v>
      </c>
      <c r="H396" s="614" t="s">
        <v>249</v>
      </c>
      <c r="I396" s="617" t="s">
        <v>128</v>
      </c>
      <c r="J396" s="37" t="s">
        <v>1736</v>
      </c>
      <c r="L396" s="20"/>
      <c r="M396" s="20"/>
      <c r="N396" s="20"/>
      <c r="O396" s="20"/>
      <c r="P396" s="20"/>
      <c r="Q396" s="20"/>
      <c r="R396" s="20"/>
      <c r="S396" s="20"/>
      <c r="T396" s="20"/>
      <c r="U396" s="20"/>
      <c r="V396" s="20"/>
      <c r="W396" s="20"/>
      <c r="X396" s="20"/>
      <c r="Y396" s="20"/>
      <c r="Z396" s="20"/>
      <c r="AA396" s="20"/>
      <c r="AB396" s="20"/>
      <c r="AC396" s="20"/>
      <c r="AD396" s="20"/>
      <c r="AE396" s="20"/>
    </row>
    <row r="397" spans="1:31" ht="42" customHeight="1" thickBot="1">
      <c r="A397" s="673"/>
      <c r="B397" s="703"/>
      <c r="C397" s="649"/>
      <c r="D397" s="626"/>
      <c r="E397" s="613"/>
      <c r="F397" s="36" t="s">
        <v>117</v>
      </c>
      <c r="H397" s="615"/>
      <c r="I397" s="618"/>
      <c r="J397" s="711"/>
      <c r="L397" s="20"/>
      <c r="M397" s="20"/>
      <c r="N397" s="20"/>
      <c r="O397" s="20"/>
      <c r="P397" s="20"/>
      <c r="Q397" s="20"/>
      <c r="R397" s="20"/>
      <c r="S397" s="20"/>
      <c r="T397" s="20"/>
      <c r="U397" s="20"/>
      <c r="V397" s="20"/>
      <c r="W397" s="20"/>
      <c r="X397" s="20"/>
      <c r="Y397" s="20"/>
      <c r="Z397" s="20"/>
      <c r="AA397" s="20"/>
      <c r="AB397" s="20"/>
      <c r="AC397" s="20"/>
      <c r="AD397" s="20"/>
      <c r="AE397" s="20"/>
    </row>
    <row r="398" spans="1:31" ht="42" customHeight="1" thickBot="1">
      <c r="A398" s="673"/>
      <c r="B398" s="703"/>
      <c r="C398" s="649"/>
      <c r="D398" s="625" t="s">
        <v>325</v>
      </c>
      <c r="E398" s="632" t="s">
        <v>326</v>
      </c>
      <c r="F398" s="36" t="s">
        <v>118</v>
      </c>
      <c r="H398" s="695"/>
      <c r="I398" s="618"/>
      <c r="J398" s="712"/>
      <c r="L398" s="20"/>
      <c r="M398" s="20"/>
      <c r="N398" s="20"/>
      <c r="O398" s="20"/>
      <c r="P398" s="20"/>
      <c r="Q398" s="20"/>
      <c r="R398" s="20"/>
      <c r="S398" s="20"/>
      <c r="T398" s="20"/>
      <c r="U398" s="20"/>
      <c r="V398" s="20"/>
      <c r="W398" s="20"/>
      <c r="X398" s="20"/>
      <c r="Y398" s="20"/>
      <c r="Z398" s="20"/>
      <c r="AA398" s="20"/>
      <c r="AB398" s="20"/>
      <c r="AC398" s="20"/>
      <c r="AD398" s="20"/>
      <c r="AE398" s="20"/>
    </row>
    <row r="399" spans="1:31" ht="42" customHeight="1" thickBot="1">
      <c r="A399" s="673"/>
      <c r="B399" s="703"/>
      <c r="C399" s="649"/>
      <c r="D399" s="626"/>
      <c r="E399" s="633"/>
      <c r="F399" s="38" t="s">
        <v>121</v>
      </c>
      <c r="H399" s="629" t="s">
        <v>252</v>
      </c>
      <c r="I399" s="618"/>
      <c r="J399" s="712"/>
      <c r="L399" s="20"/>
      <c r="M399" s="20"/>
      <c r="N399" s="20"/>
      <c r="O399" s="20"/>
      <c r="P399" s="20"/>
      <c r="Q399" s="20"/>
      <c r="R399" s="20"/>
      <c r="S399" s="20"/>
      <c r="T399" s="20"/>
      <c r="U399" s="20"/>
      <c r="V399" s="20"/>
      <c r="W399" s="20"/>
      <c r="X399" s="20"/>
      <c r="Y399" s="20"/>
      <c r="Z399" s="20"/>
      <c r="AA399" s="20"/>
      <c r="AB399" s="20"/>
      <c r="AC399" s="20"/>
      <c r="AD399" s="20"/>
      <c r="AE399" s="20"/>
    </row>
    <row r="400" spans="1:31" ht="42" customHeight="1" thickBot="1">
      <c r="A400" s="673"/>
      <c r="B400" s="703"/>
      <c r="C400" s="649"/>
      <c r="D400" s="625" t="s">
        <v>327</v>
      </c>
      <c r="E400" s="632" t="s">
        <v>1687</v>
      </c>
      <c r="F400" s="38" t="s">
        <v>123</v>
      </c>
      <c r="H400" s="630"/>
      <c r="I400" s="618"/>
      <c r="J400" s="712"/>
      <c r="L400" s="20"/>
      <c r="M400" s="20"/>
      <c r="N400" s="20"/>
      <c r="O400" s="20"/>
      <c r="P400" s="20"/>
      <c r="Q400" s="20"/>
      <c r="R400" s="20"/>
      <c r="S400" s="20"/>
      <c r="T400" s="20"/>
      <c r="U400" s="20"/>
      <c r="V400" s="20"/>
      <c r="W400" s="20"/>
      <c r="X400" s="20"/>
      <c r="Y400" s="20"/>
      <c r="Z400" s="20"/>
      <c r="AA400" s="20"/>
      <c r="AB400" s="20"/>
      <c r="AC400" s="20"/>
      <c r="AD400" s="20"/>
      <c r="AE400" s="20"/>
    </row>
    <row r="401" spans="1:31" ht="42" customHeight="1" thickBot="1">
      <c r="A401" s="673"/>
      <c r="B401" s="703"/>
      <c r="C401" s="694"/>
      <c r="D401" s="626"/>
      <c r="E401" s="705"/>
      <c r="F401" s="47" t="s">
        <v>126</v>
      </c>
      <c r="H401" s="689"/>
      <c r="I401" s="687"/>
      <c r="J401" s="713"/>
      <c r="L401" s="20"/>
      <c r="M401" s="20"/>
      <c r="N401" s="20"/>
      <c r="O401" s="20"/>
      <c r="P401" s="20"/>
      <c r="Q401" s="20"/>
      <c r="R401" s="20"/>
      <c r="S401" s="20"/>
      <c r="T401" s="20"/>
      <c r="U401" s="20"/>
      <c r="V401" s="20"/>
      <c r="W401" s="20"/>
      <c r="X401" s="20"/>
      <c r="Y401" s="20"/>
      <c r="Z401" s="20"/>
      <c r="AA401" s="20"/>
      <c r="AB401" s="20"/>
      <c r="AC401" s="20"/>
      <c r="AD401" s="20"/>
      <c r="AE401" s="20"/>
    </row>
    <row r="402" spans="1:31" ht="8" customHeight="1" thickBot="1">
      <c r="A402" s="673"/>
      <c r="B402" s="703"/>
      <c r="C402" s="50"/>
      <c r="D402" s="40"/>
      <c r="E402" s="339"/>
      <c r="F402" s="44"/>
      <c r="G402" s="44"/>
      <c r="H402" s="51"/>
      <c r="I402" s="51"/>
      <c r="J402" s="52"/>
      <c r="L402" s="20"/>
      <c r="M402" s="20"/>
      <c r="N402" s="20"/>
      <c r="O402" s="20"/>
      <c r="P402" s="20"/>
      <c r="Q402" s="20"/>
      <c r="R402" s="20"/>
      <c r="S402" s="20"/>
      <c r="T402" s="20"/>
      <c r="U402" s="20"/>
      <c r="V402" s="20"/>
      <c r="W402" s="20"/>
      <c r="X402" s="20"/>
      <c r="Y402" s="20"/>
      <c r="Z402" s="20"/>
      <c r="AA402" s="20"/>
      <c r="AB402" s="20"/>
      <c r="AC402" s="20"/>
      <c r="AD402" s="20"/>
      <c r="AE402" s="20"/>
    </row>
    <row r="403" spans="1:31" ht="42" customHeight="1" thickBot="1">
      <c r="A403" s="673"/>
      <c r="B403" s="703"/>
      <c r="C403" s="648">
        <f>C396+1</f>
        <v>58</v>
      </c>
      <c r="D403" s="625" t="s">
        <v>328</v>
      </c>
      <c r="E403" s="627" t="s">
        <v>1688</v>
      </c>
      <c r="F403" s="36" t="s">
        <v>112</v>
      </c>
      <c r="H403" s="614" t="s">
        <v>115</v>
      </c>
      <c r="I403" s="617" t="s">
        <v>128</v>
      </c>
      <c r="J403" s="37" t="s">
        <v>1737</v>
      </c>
      <c r="L403" s="20"/>
      <c r="M403" s="20"/>
      <c r="N403" s="20"/>
      <c r="O403" s="20"/>
      <c r="P403" s="20"/>
      <c r="Q403" s="20"/>
      <c r="R403" s="20"/>
      <c r="S403" s="20"/>
      <c r="T403" s="20"/>
      <c r="U403" s="20"/>
      <c r="V403" s="20"/>
      <c r="W403" s="20"/>
      <c r="X403" s="20"/>
      <c r="Y403" s="20"/>
      <c r="Z403" s="20"/>
      <c r="AA403" s="20"/>
      <c r="AB403" s="20"/>
      <c r="AC403" s="20"/>
      <c r="AD403" s="20"/>
      <c r="AE403" s="20"/>
    </row>
    <row r="404" spans="1:31" ht="42" customHeight="1" thickBot="1">
      <c r="A404" s="673"/>
      <c r="B404" s="703"/>
      <c r="C404" s="649"/>
      <c r="D404" s="626"/>
      <c r="E404" s="628"/>
      <c r="F404" s="36" t="s">
        <v>117</v>
      </c>
      <c r="H404" s="615"/>
      <c r="I404" s="618"/>
      <c r="J404" s="623"/>
      <c r="L404" s="20"/>
      <c r="M404" s="20"/>
      <c r="N404" s="20"/>
      <c r="O404" s="20"/>
      <c r="P404" s="20"/>
      <c r="Q404" s="20"/>
      <c r="R404" s="20"/>
      <c r="S404" s="20"/>
      <c r="T404" s="20"/>
      <c r="U404" s="20"/>
      <c r="V404" s="20"/>
      <c r="W404" s="20"/>
      <c r="X404" s="20"/>
      <c r="Y404" s="20"/>
      <c r="Z404" s="20"/>
      <c r="AA404" s="20"/>
      <c r="AB404" s="20"/>
      <c r="AC404" s="20"/>
      <c r="AD404" s="20"/>
      <c r="AE404" s="20"/>
    </row>
    <row r="405" spans="1:31" ht="42" customHeight="1" thickBot="1">
      <c r="A405" s="673"/>
      <c r="B405" s="703"/>
      <c r="C405" s="649"/>
      <c r="D405" s="625" t="s">
        <v>330</v>
      </c>
      <c r="E405" s="627" t="s">
        <v>1689</v>
      </c>
      <c r="F405" s="36" t="s">
        <v>118</v>
      </c>
      <c r="H405" s="695"/>
      <c r="I405" s="618"/>
      <c r="J405" s="623"/>
      <c r="L405" s="20"/>
      <c r="M405" s="20"/>
      <c r="N405" s="20"/>
      <c r="O405" s="20"/>
      <c r="P405" s="20"/>
      <c r="Q405" s="20"/>
      <c r="R405" s="20"/>
      <c r="S405" s="20"/>
      <c r="T405" s="20"/>
      <c r="U405" s="20"/>
      <c r="V405" s="20"/>
      <c r="W405" s="20"/>
      <c r="X405" s="20"/>
      <c r="Y405" s="20"/>
      <c r="Z405" s="20"/>
      <c r="AA405" s="20"/>
      <c r="AB405" s="20"/>
      <c r="AC405" s="20"/>
      <c r="AD405" s="20"/>
      <c r="AE405" s="20"/>
    </row>
    <row r="406" spans="1:31" ht="42" customHeight="1" thickBot="1">
      <c r="A406" s="673"/>
      <c r="B406" s="703"/>
      <c r="C406" s="649"/>
      <c r="D406" s="626"/>
      <c r="E406" s="628"/>
      <c r="F406" s="38" t="s">
        <v>121</v>
      </c>
      <c r="H406" s="629" t="s">
        <v>122</v>
      </c>
      <c r="I406" s="618"/>
      <c r="J406" s="623"/>
      <c r="L406" s="20"/>
      <c r="M406" s="20"/>
      <c r="N406" s="20"/>
      <c r="O406" s="20"/>
      <c r="P406" s="20"/>
      <c r="Q406" s="20"/>
      <c r="R406" s="20"/>
      <c r="S406" s="20"/>
      <c r="T406" s="20"/>
      <c r="U406" s="20"/>
      <c r="V406" s="20"/>
      <c r="W406" s="20"/>
      <c r="X406" s="20"/>
      <c r="Y406" s="20"/>
      <c r="Z406" s="20"/>
      <c r="AA406" s="20"/>
      <c r="AB406" s="20"/>
      <c r="AC406" s="20"/>
      <c r="AD406" s="20"/>
      <c r="AE406" s="20"/>
    </row>
    <row r="407" spans="1:31" ht="42" customHeight="1" thickBot="1">
      <c r="A407" s="673"/>
      <c r="B407" s="703"/>
      <c r="C407" s="649"/>
      <c r="D407" s="625" t="s">
        <v>331</v>
      </c>
      <c r="E407" s="627" t="s">
        <v>1690</v>
      </c>
      <c r="F407" s="38" t="s">
        <v>123</v>
      </c>
      <c r="H407" s="630"/>
      <c r="I407" s="618"/>
      <c r="J407" s="623"/>
      <c r="L407" s="20"/>
      <c r="M407" s="20"/>
      <c r="N407" s="20"/>
      <c r="O407" s="20"/>
      <c r="P407" s="20"/>
      <c r="Q407" s="20"/>
      <c r="R407" s="20"/>
      <c r="S407" s="20"/>
      <c r="T407" s="20"/>
      <c r="U407" s="20"/>
      <c r="V407" s="20"/>
      <c r="W407" s="20"/>
      <c r="X407" s="20"/>
      <c r="Y407" s="20"/>
      <c r="Z407" s="20"/>
      <c r="AA407" s="20"/>
      <c r="AB407" s="20"/>
      <c r="AC407" s="20"/>
      <c r="AD407" s="20"/>
      <c r="AE407" s="20"/>
    </row>
    <row r="408" spans="1:31" ht="42" customHeight="1" thickBot="1">
      <c r="A408" s="673"/>
      <c r="B408" s="704"/>
      <c r="C408" s="694"/>
      <c r="D408" s="626"/>
      <c r="E408" s="628"/>
      <c r="F408" s="47" t="s">
        <v>126</v>
      </c>
      <c r="H408" s="696"/>
      <c r="I408" s="687"/>
      <c r="J408" s="688"/>
      <c r="L408" s="20"/>
      <c r="M408" s="20"/>
      <c r="N408" s="20"/>
      <c r="O408" s="20"/>
      <c r="P408" s="20"/>
      <c r="Q408" s="20"/>
      <c r="R408" s="20"/>
      <c r="S408" s="20"/>
      <c r="T408" s="20"/>
      <c r="U408" s="20"/>
      <c r="V408" s="20"/>
      <c r="W408" s="20"/>
      <c r="X408" s="20"/>
      <c r="Y408" s="20"/>
      <c r="Z408" s="20"/>
      <c r="AA408" s="20"/>
      <c r="AB408" s="20"/>
      <c r="AC408" s="20"/>
      <c r="AD408" s="20"/>
      <c r="AE408" s="20"/>
    </row>
    <row r="409" spans="1:31" ht="8" customHeight="1" thickBot="1">
      <c r="A409" s="673"/>
      <c r="B409" s="61"/>
      <c r="C409" s="50"/>
      <c r="D409" s="40"/>
      <c r="E409" s="339"/>
      <c r="F409" s="44"/>
      <c r="G409" s="44"/>
      <c r="H409" s="51"/>
      <c r="I409" s="51"/>
      <c r="J409" s="52"/>
      <c r="L409" s="20"/>
      <c r="M409" s="20"/>
      <c r="N409" s="20"/>
      <c r="O409" s="20"/>
      <c r="P409" s="20"/>
      <c r="Q409" s="20"/>
      <c r="R409" s="20"/>
      <c r="S409" s="20"/>
      <c r="T409" s="20"/>
      <c r="U409" s="20"/>
      <c r="V409" s="20"/>
      <c r="W409" s="20"/>
      <c r="X409" s="20"/>
      <c r="Y409" s="20"/>
      <c r="Z409" s="20"/>
      <c r="AA409" s="20"/>
      <c r="AB409" s="20"/>
      <c r="AC409" s="20"/>
      <c r="AD409" s="20"/>
      <c r="AE409" s="20"/>
    </row>
    <row r="410" spans="1:31" ht="42" customHeight="1" thickBot="1">
      <c r="A410" s="673"/>
      <c r="B410" s="701" t="s">
        <v>332</v>
      </c>
      <c r="C410" s="648">
        <f>C403+1</f>
        <v>59</v>
      </c>
      <c r="D410" s="625" t="s">
        <v>333</v>
      </c>
      <c r="E410" s="612" t="s">
        <v>1691</v>
      </c>
      <c r="F410" s="36" t="s">
        <v>112</v>
      </c>
      <c r="H410" s="614" t="s">
        <v>115</v>
      </c>
      <c r="I410" s="617" t="s">
        <v>128</v>
      </c>
      <c r="J410" s="37" t="s">
        <v>1738</v>
      </c>
      <c r="L410" s="20"/>
      <c r="M410" s="20"/>
      <c r="N410" s="20"/>
      <c r="O410" s="20"/>
      <c r="P410" s="20"/>
      <c r="Q410" s="20"/>
      <c r="R410" s="20"/>
      <c r="S410" s="20"/>
      <c r="T410" s="20"/>
      <c r="U410" s="20"/>
      <c r="V410" s="20"/>
      <c r="W410" s="20"/>
      <c r="X410" s="20"/>
      <c r="Y410" s="20"/>
      <c r="Z410" s="20"/>
      <c r="AA410" s="20"/>
      <c r="AB410" s="20"/>
      <c r="AC410" s="20"/>
      <c r="AD410" s="20"/>
      <c r="AE410" s="20"/>
    </row>
    <row r="411" spans="1:31" ht="42" customHeight="1" thickBot="1">
      <c r="A411" s="673"/>
      <c r="B411" s="702"/>
      <c r="C411" s="649"/>
      <c r="D411" s="626"/>
      <c r="E411" s="613"/>
      <c r="F411" s="36" t="s">
        <v>117</v>
      </c>
      <c r="H411" s="615"/>
      <c r="I411" s="618"/>
      <c r="J411" s="623"/>
      <c r="L411" s="20"/>
      <c r="M411" s="20"/>
      <c r="N411" s="20"/>
      <c r="O411" s="20"/>
      <c r="P411" s="20"/>
      <c r="Q411" s="20"/>
      <c r="R411" s="20"/>
      <c r="S411" s="20"/>
      <c r="T411" s="20"/>
      <c r="U411" s="20"/>
      <c r="V411" s="20"/>
      <c r="W411" s="20"/>
      <c r="X411" s="20"/>
      <c r="Y411" s="20"/>
      <c r="Z411" s="20"/>
      <c r="AA411" s="20"/>
      <c r="AB411" s="20"/>
      <c r="AC411" s="20"/>
      <c r="AD411" s="20"/>
      <c r="AE411" s="20"/>
    </row>
    <row r="412" spans="1:31" ht="42" customHeight="1" thickBot="1">
      <c r="A412" s="673"/>
      <c r="B412" s="702"/>
      <c r="C412" s="649"/>
      <c r="D412" s="625" t="s">
        <v>334</v>
      </c>
      <c r="E412" s="632" t="s">
        <v>1692</v>
      </c>
      <c r="F412" s="36" t="s">
        <v>118</v>
      </c>
      <c r="H412" s="695"/>
      <c r="I412" s="618"/>
      <c r="J412" s="623"/>
      <c r="L412" s="20"/>
      <c r="M412" s="20"/>
      <c r="N412" s="20"/>
      <c r="O412" s="20"/>
      <c r="P412" s="20"/>
      <c r="Q412" s="20"/>
      <c r="R412" s="20"/>
      <c r="S412" s="20"/>
      <c r="T412" s="20"/>
      <c r="U412" s="20"/>
      <c r="V412" s="20"/>
      <c r="W412" s="20"/>
      <c r="X412" s="20"/>
      <c r="Y412" s="20"/>
      <c r="Z412" s="20"/>
      <c r="AA412" s="20"/>
      <c r="AB412" s="20"/>
      <c r="AC412" s="20"/>
      <c r="AD412" s="20"/>
      <c r="AE412" s="20"/>
    </row>
    <row r="413" spans="1:31" ht="42" customHeight="1" thickBot="1">
      <c r="A413" s="673"/>
      <c r="B413" s="702"/>
      <c r="C413" s="649"/>
      <c r="D413" s="626"/>
      <c r="E413" s="633"/>
      <c r="F413" s="38" t="s">
        <v>121</v>
      </c>
      <c r="H413" s="629" t="s">
        <v>122</v>
      </c>
      <c r="I413" s="618"/>
      <c r="J413" s="623"/>
      <c r="L413" s="20"/>
      <c r="M413" s="20"/>
      <c r="N413" s="20"/>
      <c r="O413" s="20"/>
      <c r="P413" s="20"/>
      <c r="Q413" s="20"/>
      <c r="R413" s="20"/>
      <c r="S413" s="20"/>
      <c r="T413" s="20"/>
      <c r="U413" s="20"/>
      <c r="V413" s="20"/>
      <c r="W413" s="20"/>
      <c r="X413" s="20"/>
      <c r="Y413" s="20"/>
      <c r="Z413" s="20"/>
      <c r="AA413" s="20"/>
      <c r="AB413" s="20"/>
      <c r="AC413" s="20"/>
      <c r="AD413" s="20"/>
      <c r="AE413" s="20"/>
    </row>
    <row r="414" spans="1:31" ht="42" customHeight="1" thickBot="1">
      <c r="A414" s="673"/>
      <c r="B414" s="703"/>
      <c r="C414" s="649"/>
      <c r="D414" s="625" t="s">
        <v>335</v>
      </c>
      <c r="E414" s="632" t="s">
        <v>1693</v>
      </c>
      <c r="F414" s="38" t="s">
        <v>123</v>
      </c>
      <c r="H414" s="630"/>
      <c r="I414" s="618"/>
      <c r="J414" s="623"/>
      <c r="L414" s="20"/>
      <c r="M414" s="20"/>
      <c r="N414" s="20"/>
      <c r="O414" s="20"/>
      <c r="P414" s="20"/>
      <c r="Q414" s="20"/>
      <c r="R414" s="20"/>
      <c r="S414" s="20"/>
      <c r="T414" s="20"/>
      <c r="U414" s="20"/>
      <c r="V414" s="20"/>
      <c r="W414" s="20"/>
      <c r="X414" s="20"/>
      <c r="Y414" s="20"/>
      <c r="Z414" s="20"/>
      <c r="AA414" s="20"/>
      <c r="AB414" s="20"/>
      <c r="AC414" s="20"/>
      <c r="AD414" s="20"/>
      <c r="AE414" s="20"/>
    </row>
    <row r="415" spans="1:31" ht="42" customHeight="1" thickBot="1">
      <c r="A415" s="673"/>
      <c r="B415" s="703"/>
      <c r="C415" s="694"/>
      <c r="D415" s="626"/>
      <c r="E415" s="705"/>
      <c r="F415" s="47" t="s">
        <v>126</v>
      </c>
      <c r="H415" s="696"/>
      <c r="I415" s="687"/>
      <c r="J415" s="688"/>
      <c r="L415" s="20"/>
      <c r="M415" s="20"/>
      <c r="N415" s="20"/>
      <c r="O415" s="20"/>
      <c r="P415" s="20"/>
      <c r="Q415" s="20"/>
      <c r="R415" s="20"/>
      <c r="S415" s="20"/>
      <c r="T415" s="20"/>
      <c r="U415" s="20"/>
      <c r="V415" s="20"/>
      <c r="W415" s="20"/>
      <c r="X415" s="20"/>
      <c r="Y415" s="20"/>
      <c r="Z415" s="20"/>
      <c r="AA415" s="20"/>
      <c r="AB415" s="20"/>
      <c r="AC415" s="20"/>
      <c r="AD415" s="20"/>
      <c r="AE415" s="20"/>
    </row>
    <row r="416" spans="1:31" ht="8" customHeight="1" thickBot="1">
      <c r="A416" s="673"/>
      <c r="B416" s="703"/>
      <c r="C416" s="50"/>
      <c r="D416" s="40"/>
      <c r="E416" s="339"/>
      <c r="F416" s="44"/>
      <c r="G416" s="44"/>
      <c r="H416" s="51"/>
      <c r="I416" s="51"/>
      <c r="J416" s="52"/>
      <c r="L416" s="20"/>
      <c r="M416" s="20"/>
      <c r="N416" s="20"/>
      <c r="O416" s="20"/>
      <c r="P416" s="20"/>
      <c r="Q416" s="20"/>
      <c r="R416" s="20"/>
      <c r="S416" s="20"/>
      <c r="T416" s="20"/>
      <c r="U416" s="20"/>
      <c r="V416" s="20"/>
      <c r="W416" s="20"/>
      <c r="X416" s="20"/>
      <c r="Y416" s="20"/>
      <c r="Z416" s="20"/>
      <c r="AA416" s="20"/>
      <c r="AB416" s="20"/>
      <c r="AC416" s="20"/>
      <c r="AD416" s="20"/>
      <c r="AE416" s="20"/>
    </row>
    <row r="417" spans="1:31" ht="42" customHeight="1" thickBot="1">
      <c r="A417" s="673"/>
      <c r="B417" s="703"/>
      <c r="C417" s="648">
        <f>C410+1</f>
        <v>60</v>
      </c>
      <c r="D417" s="625" t="s">
        <v>336</v>
      </c>
      <c r="E417" s="627" t="s">
        <v>1694</v>
      </c>
      <c r="F417" s="36" t="s">
        <v>112</v>
      </c>
      <c r="H417" s="614" t="s">
        <v>115</v>
      </c>
      <c r="I417" s="617" t="s">
        <v>128</v>
      </c>
      <c r="J417" s="37" t="s">
        <v>1739</v>
      </c>
      <c r="L417" s="20"/>
      <c r="M417" s="20"/>
      <c r="N417" s="20"/>
      <c r="O417" s="20"/>
      <c r="P417" s="20"/>
      <c r="Q417" s="20"/>
      <c r="R417" s="20"/>
      <c r="S417" s="20"/>
      <c r="T417" s="20"/>
      <c r="U417" s="20"/>
      <c r="V417" s="20"/>
      <c r="W417" s="20"/>
      <c r="X417" s="20"/>
      <c r="Y417" s="20"/>
      <c r="Z417" s="20"/>
      <c r="AA417" s="20"/>
      <c r="AB417" s="20"/>
      <c r="AC417" s="20"/>
      <c r="AD417" s="20"/>
      <c r="AE417" s="20"/>
    </row>
    <row r="418" spans="1:31" ht="42" customHeight="1" thickBot="1">
      <c r="A418" s="673"/>
      <c r="B418" s="703"/>
      <c r="C418" s="649"/>
      <c r="D418" s="626"/>
      <c r="E418" s="628"/>
      <c r="F418" s="36" t="s">
        <v>117</v>
      </c>
      <c r="H418" s="615"/>
      <c r="I418" s="618"/>
      <c r="J418" s="623"/>
      <c r="L418" s="20"/>
      <c r="M418" s="20"/>
      <c r="N418" s="20"/>
      <c r="O418" s="20"/>
      <c r="P418" s="20"/>
      <c r="Q418" s="20"/>
      <c r="R418" s="20"/>
      <c r="S418" s="20"/>
      <c r="T418" s="20"/>
      <c r="U418" s="20"/>
      <c r="V418" s="20"/>
      <c r="W418" s="20"/>
      <c r="X418" s="20"/>
      <c r="Y418" s="20"/>
      <c r="Z418" s="20"/>
      <c r="AA418" s="20"/>
      <c r="AB418" s="20"/>
      <c r="AC418" s="20"/>
      <c r="AD418" s="20"/>
      <c r="AE418" s="20"/>
    </row>
    <row r="419" spans="1:31" ht="42" customHeight="1" thickBot="1">
      <c r="A419" s="673"/>
      <c r="B419" s="703"/>
      <c r="C419" s="649"/>
      <c r="D419" s="625" t="s">
        <v>338</v>
      </c>
      <c r="E419" s="627" t="s">
        <v>1695</v>
      </c>
      <c r="F419" s="36" t="s">
        <v>118</v>
      </c>
      <c r="H419" s="695"/>
      <c r="I419" s="618"/>
      <c r="J419" s="623"/>
      <c r="L419" s="20"/>
      <c r="M419" s="20"/>
      <c r="N419" s="20"/>
      <c r="O419" s="20"/>
      <c r="P419" s="20"/>
      <c r="Q419" s="20"/>
      <c r="R419" s="20"/>
      <c r="S419" s="20"/>
      <c r="T419" s="20"/>
      <c r="U419" s="20"/>
      <c r="V419" s="20"/>
      <c r="W419" s="20"/>
      <c r="X419" s="20"/>
      <c r="Y419" s="20"/>
      <c r="Z419" s="20"/>
      <c r="AA419" s="20"/>
      <c r="AB419" s="20"/>
      <c r="AC419" s="20"/>
      <c r="AD419" s="20"/>
      <c r="AE419" s="20"/>
    </row>
    <row r="420" spans="1:31" ht="42" customHeight="1" thickBot="1">
      <c r="A420" s="673"/>
      <c r="B420" s="703"/>
      <c r="C420" s="649"/>
      <c r="D420" s="626"/>
      <c r="E420" s="628"/>
      <c r="F420" s="38" t="s">
        <v>121</v>
      </c>
      <c r="H420" s="629" t="s">
        <v>122</v>
      </c>
      <c r="I420" s="618"/>
      <c r="J420" s="623"/>
      <c r="L420" s="20"/>
      <c r="M420" s="20"/>
      <c r="N420" s="20"/>
      <c r="O420" s="20"/>
      <c r="P420" s="20"/>
      <c r="Q420" s="20"/>
      <c r="R420" s="20"/>
      <c r="S420" s="20"/>
      <c r="T420" s="20"/>
      <c r="U420" s="20"/>
      <c r="V420" s="20"/>
      <c r="W420" s="20"/>
      <c r="X420" s="20"/>
      <c r="Y420" s="20"/>
      <c r="Z420" s="20"/>
      <c r="AA420" s="20"/>
      <c r="AB420" s="20"/>
      <c r="AC420" s="20"/>
      <c r="AD420" s="20"/>
      <c r="AE420" s="20"/>
    </row>
    <row r="421" spans="1:31" ht="42" customHeight="1" thickBot="1">
      <c r="A421" s="673"/>
      <c r="B421" s="703"/>
      <c r="C421" s="649"/>
      <c r="D421" s="625" t="s">
        <v>339</v>
      </c>
      <c r="E421" s="627" t="s">
        <v>1696</v>
      </c>
      <c r="F421" s="38" t="s">
        <v>123</v>
      </c>
      <c r="H421" s="630"/>
      <c r="I421" s="618"/>
      <c r="J421" s="623"/>
      <c r="L421" s="20"/>
      <c r="M421" s="20"/>
      <c r="N421" s="20"/>
      <c r="O421" s="20"/>
      <c r="P421" s="20"/>
      <c r="Q421" s="20"/>
      <c r="R421" s="20"/>
      <c r="S421" s="20"/>
      <c r="T421" s="20"/>
      <c r="U421" s="20"/>
      <c r="V421" s="20"/>
      <c r="W421" s="20"/>
      <c r="X421" s="20"/>
      <c r="Y421" s="20"/>
      <c r="Z421" s="20"/>
      <c r="AA421" s="20"/>
      <c r="AB421" s="20"/>
      <c r="AC421" s="20"/>
      <c r="AD421" s="20"/>
      <c r="AE421" s="20"/>
    </row>
    <row r="422" spans="1:31" ht="42" customHeight="1" thickBot="1">
      <c r="A422" s="673"/>
      <c r="B422" s="703"/>
      <c r="C422" s="694"/>
      <c r="D422" s="626"/>
      <c r="E422" s="628"/>
      <c r="F422" s="47" t="s">
        <v>126</v>
      </c>
      <c r="H422" s="696"/>
      <c r="I422" s="687"/>
      <c r="J422" s="688"/>
      <c r="L422" s="20"/>
      <c r="M422" s="20"/>
      <c r="N422" s="20"/>
      <c r="O422" s="20"/>
      <c r="P422" s="20"/>
      <c r="Q422" s="20"/>
      <c r="R422" s="20"/>
      <c r="S422" s="20"/>
      <c r="T422" s="20"/>
      <c r="U422" s="20"/>
      <c r="V422" s="20"/>
      <c r="W422" s="20"/>
      <c r="X422" s="20"/>
      <c r="Y422" s="20"/>
      <c r="Z422" s="20"/>
      <c r="AA422" s="20"/>
      <c r="AB422" s="20"/>
      <c r="AC422" s="20"/>
      <c r="AD422" s="20"/>
      <c r="AE422" s="20"/>
    </row>
    <row r="423" spans="1:31" ht="8" customHeight="1" thickBot="1">
      <c r="A423" s="673"/>
      <c r="B423" s="703"/>
      <c r="C423" s="50"/>
      <c r="D423" s="40"/>
      <c r="E423" s="339"/>
      <c r="F423" s="44"/>
      <c r="G423" s="44"/>
      <c r="H423" s="51"/>
      <c r="I423" s="51"/>
      <c r="J423" s="52"/>
      <c r="L423" s="20"/>
      <c r="M423" s="20"/>
      <c r="N423" s="20"/>
      <c r="O423" s="20"/>
      <c r="P423" s="20"/>
      <c r="Q423" s="20"/>
      <c r="R423" s="20"/>
      <c r="S423" s="20"/>
      <c r="T423" s="20"/>
      <c r="U423" s="20"/>
      <c r="V423" s="20"/>
      <c r="W423" s="20"/>
      <c r="X423" s="20"/>
      <c r="Y423" s="20"/>
      <c r="Z423" s="20"/>
      <c r="AA423" s="20"/>
      <c r="AB423" s="20"/>
      <c r="AC423" s="20"/>
      <c r="AD423" s="20"/>
      <c r="AE423" s="20"/>
    </row>
    <row r="424" spans="1:31" ht="42" customHeight="1" thickBot="1">
      <c r="A424" s="673"/>
      <c r="B424" s="703"/>
      <c r="C424" s="648">
        <f>C417+1</f>
        <v>61</v>
      </c>
      <c r="D424" s="625" t="s">
        <v>340</v>
      </c>
      <c r="E424" s="612" t="s">
        <v>341</v>
      </c>
      <c r="F424" s="36" t="s">
        <v>112</v>
      </c>
      <c r="H424" s="614" t="s">
        <v>115</v>
      </c>
      <c r="I424" s="617" t="s">
        <v>128</v>
      </c>
      <c r="J424" s="37" t="s">
        <v>1740</v>
      </c>
      <c r="L424" s="20"/>
      <c r="M424" s="20"/>
      <c r="N424" s="20"/>
      <c r="O424" s="20"/>
      <c r="P424" s="20"/>
      <c r="Q424" s="20"/>
      <c r="R424" s="20"/>
      <c r="S424" s="20"/>
      <c r="T424" s="20"/>
      <c r="U424" s="20"/>
      <c r="V424" s="20"/>
      <c r="W424" s="20"/>
      <c r="X424" s="20"/>
      <c r="Y424" s="20"/>
      <c r="Z424" s="20"/>
      <c r="AA424" s="20"/>
      <c r="AB424" s="20"/>
      <c r="AC424" s="20"/>
      <c r="AD424" s="20"/>
      <c r="AE424" s="20"/>
    </row>
    <row r="425" spans="1:31" ht="42" customHeight="1" thickBot="1">
      <c r="A425" s="673"/>
      <c r="B425" s="703"/>
      <c r="C425" s="649"/>
      <c r="D425" s="626"/>
      <c r="E425" s="613"/>
      <c r="F425" s="36" t="s">
        <v>117</v>
      </c>
      <c r="H425" s="615"/>
      <c r="I425" s="618"/>
      <c r="J425" s="623"/>
      <c r="L425" s="20"/>
      <c r="M425" s="20"/>
      <c r="N425" s="20"/>
      <c r="O425" s="20"/>
      <c r="P425" s="20"/>
      <c r="Q425" s="20"/>
      <c r="R425" s="20"/>
      <c r="S425" s="20"/>
      <c r="T425" s="20"/>
      <c r="U425" s="20"/>
      <c r="V425" s="20"/>
      <c r="W425" s="20"/>
      <c r="X425" s="20"/>
      <c r="Y425" s="20"/>
      <c r="Z425" s="20"/>
      <c r="AA425" s="20"/>
      <c r="AB425" s="20"/>
      <c r="AC425" s="20"/>
      <c r="AD425" s="20"/>
      <c r="AE425" s="20"/>
    </row>
    <row r="426" spans="1:31" ht="42" customHeight="1" thickBot="1">
      <c r="A426" s="673"/>
      <c r="B426" s="703"/>
      <c r="C426" s="649"/>
      <c r="D426" s="625" t="s">
        <v>343</v>
      </c>
      <c r="E426" s="632" t="s">
        <v>344</v>
      </c>
      <c r="F426" s="36" t="s">
        <v>118</v>
      </c>
      <c r="H426" s="695"/>
      <c r="I426" s="618"/>
      <c r="J426" s="623"/>
      <c r="L426" s="20"/>
      <c r="M426" s="20"/>
      <c r="N426" s="20"/>
      <c r="O426" s="20"/>
      <c r="P426" s="20"/>
      <c r="Q426" s="20"/>
      <c r="R426" s="20"/>
      <c r="S426" s="20"/>
      <c r="T426" s="20"/>
      <c r="U426" s="20"/>
      <c r="V426" s="20"/>
      <c r="W426" s="20"/>
      <c r="X426" s="20"/>
      <c r="Y426" s="20"/>
      <c r="Z426" s="20"/>
      <c r="AA426" s="20"/>
      <c r="AB426" s="20"/>
      <c r="AC426" s="20"/>
      <c r="AD426" s="20"/>
      <c r="AE426" s="20"/>
    </row>
    <row r="427" spans="1:31" ht="42" customHeight="1" thickBot="1">
      <c r="A427" s="673"/>
      <c r="B427" s="703"/>
      <c r="C427" s="649"/>
      <c r="D427" s="626"/>
      <c r="E427" s="633"/>
      <c r="F427" s="38" t="s">
        <v>121</v>
      </c>
      <c r="H427" s="629" t="s">
        <v>122</v>
      </c>
      <c r="I427" s="618"/>
      <c r="J427" s="623"/>
      <c r="L427" s="20"/>
      <c r="M427" s="20"/>
      <c r="N427" s="20"/>
      <c r="O427" s="20"/>
      <c r="P427" s="20"/>
      <c r="Q427" s="20"/>
      <c r="R427" s="20"/>
      <c r="S427" s="20"/>
      <c r="T427" s="20"/>
      <c r="U427" s="20"/>
      <c r="V427" s="20"/>
      <c r="W427" s="20"/>
      <c r="X427" s="20"/>
      <c r="Y427" s="20"/>
      <c r="Z427" s="20"/>
      <c r="AA427" s="20"/>
      <c r="AB427" s="20"/>
      <c r="AC427" s="20"/>
      <c r="AD427" s="20"/>
      <c r="AE427" s="20"/>
    </row>
    <row r="428" spans="1:31" ht="42" customHeight="1" thickBot="1">
      <c r="A428" s="673"/>
      <c r="B428" s="703"/>
      <c r="C428" s="649"/>
      <c r="D428" s="625" t="s">
        <v>345</v>
      </c>
      <c r="E428" s="632" t="s">
        <v>1697</v>
      </c>
      <c r="F428" s="38" t="s">
        <v>123</v>
      </c>
      <c r="H428" s="630"/>
      <c r="I428" s="618"/>
      <c r="J428" s="623"/>
      <c r="L428" s="20"/>
      <c r="M428" s="20"/>
      <c r="N428" s="20"/>
      <c r="O428" s="20"/>
      <c r="P428" s="20"/>
      <c r="Q428" s="20"/>
      <c r="R428" s="20"/>
      <c r="S428" s="20"/>
      <c r="T428" s="20"/>
      <c r="U428" s="20"/>
      <c r="V428" s="20"/>
      <c r="W428" s="20"/>
      <c r="X428" s="20"/>
      <c r="Y428" s="20"/>
      <c r="Z428" s="20"/>
      <c r="AA428" s="20"/>
      <c r="AB428" s="20"/>
      <c r="AC428" s="20"/>
      <c r="AD428" s="20"/>
      <c r="AE428" s="20"/>
    </row>
    <row r="429" spans="1:31" ht="42" customHeight="1" thickBot="1">
      <c r="A429" s="673"/>
      <c r="B429" s="703"/>
      <c r="C429" s="694"/>
      <c r="D429" s="626"/>
      <c r="E429" s="705"/>
      <c r="F429" s="47" t="s">
        <v>126</v>
      </c>
      <c r="H429" s="696"/>
      <c r="I429" s="687"/>
      <c r="J429" s="688"/>
      <c r="L429" s="20"/>
      <c r="M429" s="20"/>
      <c r="N429" s="20"/>
      <c r="O429" s="20"/>
      <c r="P429" s="20"/>
      <c r="Q429" s="20"/>
      <c r="R429" s="20"/>
      <c r="S429" s="20"/>
      <c r="T429" s="20"/>
      <c r="U429" s="20"/>
      <c r="V429" s="20"/>
      <c r="W429" s="20"/>
      <c r="X429" s="20"/>
      <c r="Y429" s="20"/>
      <c r="Z429" s="20"/>
      <c r="AA429" s="20"/>
      <c r="AB429" s="20"/>
      <c r="AC429" s="20"/>
      <c r="AD429" s="20"/>
      <c r="AE429" s="20"/>
    </row>
    <row r="430" spans="1:31" ht="8" customHeight="1" thickBot="1">
      <c r="A430" s="673"/>
      <c r="B430" s="709"/>
      <c r="C430" s="50"/>
      <c r="D430" s="40"/>
      <c r="E430" s="339"/>
      <c r="F430" s="44"/>
      <c r="G430" s="44"/>
      <c r="H430" s="51"/>
      <c r="I430" s="51"/>
      <c r="J430" s="52"/>
      <c r="L430" s="20"/>
      <c r="M430" s="20"/>
      <c r="N430" s="20"/>
      <c r="O430" s="20"/>
      <c r="P430" s="20"/>
      <c r="Q430" s="20"/>
      <c r="R430" s="20"/>
      <c r="S430" s="20"/>
      <c r="T430" s="20"/>
      <c r="U430" s="20"/>
      <c r="V430" s="20"/>
      <c r="W430" s="20"/>
      <c r="X430" s="20"/>
      <c r="Y430" s="20"/>
      <c r="Z430" s="20"/>
      <c r="AA430" s="20"/>
      <c r="AB430" s="20"/>
      <c r="AC430" s="20"/>
      <c r="AD430" s="20"/>
      <c r="AE430" s="20"/>
    </row>
    <row r="431" spans="1:31" ht="42" customHeight="1" thickBot="1">
      <c r="A431" s="673"/>
      <c r="B431" s="709"/>
      <c r="C431" s="648">
        <f>C424+1</f>
        <v>62</v>
      </c>
      <c r="D431" s="625" t="s">
        <v>346</v>
      </c>
      <c r="E431" s="627" t="s">
        <v>1698</v>
      </c>
      <c r="F431" s="36" t="s">
        <v>112</v>
      </c>
      <c r="H431" s="614" t="s">
        <v>115</v>
      </c>
      <c r="I431" s="617" t="s">
        <v>128</v>
      </c>
      <c r="J431" s="37" t="s">
        <v>1741</v>
      </c>
      <c r="L431" s="20"/>
      <c r="M431" s="20"/>
      <c r="N431" s="20"/>
      <c r="O431" s="20"/>
      <c r="P431" s="20"/>
      <c r="Q431" s="20"/>
      <c r="R431" s="20"/>
      <c r="S431" s="20"/>
      <c r="T431" s="20"/>
      <c r="U431" s="20"/>
      <c r="V431" s="20"/>
      <c r="W431" s="20"/>
      <c r="X431" s="20"/>
      <c r="Y431" s="20"/>
      <c r="Z431" s="20"/>
      <c r="AA431" s="20"/>
      <c r="AB431" s="20"/>
      <c r="AC431" s="20"/>
      <c r="AD431" s="20"/>
      <c r="AE431" s="20"/>
    </row>
    <row r="432" spans="1:31" ht="42" customHeight="1" thickBot="1">
      <c r="A432" s="673"/>
      <c r="B432" s="709"/>
      <c r="C432" s="649"/>
      <c r="D432" s="626"/>
      <c r="E432" s="628"/>
      <c r="F432" s="36" t="s">
        <v>117</v>
      </c>
      <c r="H432" s="615"/>
      <c r="I432" s="618"/>
      <c r="J432" s="623"/>
      <c r="L432" s="20"/>
      <c r="M432" s="20"/>
      <c r="N432" s="20"/>
      <c r="O432" s="20"/>
      <c r="P432" s="20"/>
      <c r="Q432" s="20"/>
      <c r="R432" s="20"/>
      <c r="S432" s="20"/>
      <c r="T432" s="20"/>
      <c r="U432" s="20"/>
      <c r="V432" s="20"/>
      <c r="W432" s="20"/>
      <c r="X432" s="20"/>
      <c r="Y432" s="20"/>
      <c r="Z432" s="20"/>
      <c r="AA432" s="20"/>
      <c r="AB432" s="20"/>
      <c r="AC432" s="20"/>
      <c r="AD432" s="20"/>
      <c r="AE432" s="20"/>
    </row>
    <row r="433" spans="1:31" ht="42" customHeight="1" thickBot="1">
      <c r="A433" s="673"/>
      <c r="B433" s="709"/>
      <c r="C433" s="649"/>
      <c r="D433" s="625" t="s">
        <v>348</v>
      </c>
      <c r="E433" s="627" t="s">
        <v>1699</v>
      </c>
      <c r="F433" s="36" t="s">
        <v>118</v>
      </c>
      <c r="H433" s="695"/>
      <c r="I433" s="618"/>
      <c r="J433" s="623"/>
      <c r="L433" s="20"/>
      <c r="M433" s="20"/>
      <c r="N433" s="20"/>
      <c r="O433" s="20"/>
      <c r="P433" s="20"/>
      <c r="Q433" s="20"/>
      <c r="R433" s="20"/>
      <c r="S433" s="20"/>
      <c r="T433" s="20"/>
      <c r="U433" s="20"/>
      <c r="V433" s="20"/>
      <c r="W433" s="20"/>
      <c r="X433" s="20"/>
      <c r="Y433" s="20"/>
      <c r="Z433" s="20"/>
      <c r="AA433" s="20"/>
      <c r="AB433" s="20"/>
      <c r="AC433" s="20"/>
      <c r="AD433" s="20"/>
      <c r="AE433" s="20"/>
    </row>
    <row r="434" spans="1:31" ht="42" customHeight="1" thickBot="1">
      <c r="A434" s="673"/>
      <c r="B434" s="709"/>
      <c r="C434" s="649"/>
      <c r="D434" s="626"/>
      <c r="E434" s="628"/>
      <c r="F434" s="38" t="s">
        <v>121</v>
      </c>
      <c r="H434" s="629" t="s">
        <v>122</v>
      </c>
      <c r="I434" s="618"/>
      <c r="J434" s="623"/>
      <c r="L434" s="20"/>
      <c r="M434" s="20"/>
      <c r="N434" s="20"/>
      <c r="O434" s="20"/>
      <c r="P434" s="20"/>
      <c r="Q434" s="20"/>
      <c r="R434" s="20"/>
      <c r="S434" s="20"/>
      <c r="T434" s="20"/>
      <c r="U434" s="20"/>
      <c r="V434" s="20"/>
      <c r="W434" s="20"/>
      <c r="X434" s="20"/>
      <c r="Y434" s="20"/>
      <c r="Z434" s="20"/>
      <c r="AA434" s="20"/>
      <c r="AB434" s="20"/>
      <c r="AC434" s="20"/>
      <c r="AD434" s="20"/>
      <c r="AE434" s="20"/>
    </row>
    <row r="435" spans="1:31" ht="42" customHeight="1" thickBot="1">
      <c r="A435" s="673"/>
      <c r="B435" s="709"/>
      <c r="C435" s="649"/>
      <c r="D435" s="625" t="s">
        <v>350</v>
      </c>
      <c r="E435" s="627" t="s">
        <v>1700</v>
      </c>
      <c r="F435" s="38" t="s">
        <v>123</v>
      </c>
      <c r="H435" s="630"/>
      <c r="I435" s="618"/>
      <c r="J435" s="623"/>
      <c r="L435" s="20"/>
      <c r="M435" s="20"/>
      <c r="N435" s="20"/>
      <c r="O435" s="20"/>
      <c r="P435" s="20"/>
      <c r="Q435" s="20"/>
      <c r="R435" s="20"/>
      <c r="S435" s="20"/>
      <c r="T435" s="20"/>
      <c r="U435" s="20"/>
      <c r="V435" s="20"/>
      <c r="W435" s="20"/>
      <c r="X435" s="20"/>
      <c r="Y435" s="20"/>
      <c r="Z435" s="20"/>
      <c r="AA435" s="20"/>
      <c r="AB435" s="20"/>
      <c r="AC435" s="20"/>
      <c r="AD435" s="20"/>
      <c r="AE435" s="20"/>
    </row>
    <row r="436" spans="1:31" ht="42" customHeight="1" thickBot="1">
      <c r="A436" s="673"/>
      <c r="B436" s="710"/>
      <c r="C436" s="694"/>
      <c r="D436" s="626"/>
      <c r="E436" s="628"/>
      <c r="F436" s="47" t="s">
        <v>126</v>
      </c>
      <c r="H436" s="696"/>
      <c r="I436" s="687"/>
      <c r="J436" s="688"/>
      <c r="L436" s="20"/>
      <c r="M436" s="20"/>
      <c r="N436" s="20"/>
      <c r="O436" s="20"/>
      <c r="P436" s="20"/>
      <c r="Q436" s="20"/>
      <c r="R436" s="20"/>
      <c r="S436" s="20"/>
      <c r="T436" s="20"/>
      <c r="U436" s="20"/>
      <c r="V436" s="20"/>
      <c r="W436" s="20"/>
      <c r="X436" s="20"/>
      <c r="Y436" s="20"/>
      <c r="Z436" s="20"/>
      <c r="AA436" s="20"/>
      <c r="AB436" s="20"/>
      <c r="AC436" s="20"/>
      <c r="AD436" s="20"/>
      <c r="AE436" s="20"/>
    </row>
    <row r="437" spans="1:31" ht="8" customHeight="1" thickBot="1">
      <c r="A437" s="673"/>
      <c r="B437" s="49"/>
      <c r="C437" s="50"/>
      <c r="D437" s="40"/>
      <c r="E437" s="339"/>
      <c r="F437" s="44"/>
      <c r="G437" s="44"/>
      <c r="H437" s="51"/>
      <c r="I437" s="51"/>
      <c r="J437" s="52"/>
      <c r="L437" s="20"/>
      <c r="M437" s="20"/>
      <c r="N437" s="20"/>
      <c r="O437" s="20"/>
      <c r="P437" s="20"/>
      <c r="Q437" s="20"/>
      <c r="R437" s="20"/>
      <c r="S437" s="20"/>
      <c r="T437" s="20"/>
      <c r="U437" s="20"/>
      <c r="V437" s="20"/>
      <c r="W437" s="20"/>
      <c r="X437" s="20"/>
      <c r="Y437" s="20"/>
      <c r="Z437" s="20"/>
      <c r="AA437" s="20"/>
      <c r="AB437" s="20"/>
      <c r="AC437" s="20"/>
      <c r="AD437" s="20"/>
      <c r="AE437" s="20"/>
    </row>
    <row r="438" spans="1:31" ht="42" customHeight="1" thickBot="1">
      <c r="A438" s="673"/>
      <c r="B438" s="701" t="s">
        <v>351</v>
      </c>
      <c r="C438" s="648">
        <f>C431+1</f>
        <v>63</v>
      </c>
      <c r="D438" s="625" t="s">
        <v>352</v>
      </c>
      <c r="E438" s="612" t="s">
        <v>1701</v>
      </c>
      <c r="F438" s="36" t="s">
        <v>112</v>
      </c>
      <c r="H438" s="614" t="s">
        <v>115</v>
      </c>
      <c r="I438" s="617" t="s">
        <v>128</v>
      </c>
      <c r="J438" s="37" t="s">
        <v>354</v>
      </c>
      <c r="L438" s="20"/>
      <c r="M438" s="20"/>
      <c r="N438" s="20"/>
      <c r="O438" s="20"/>
      <c r="P438" s="20"/>
      <c r="Q438" s="20"/>
      <c r="R438" s="20"/>
      <c r="S438" s="20"/>
      <c r="T438" s="20"/>
      <c r="U438" s="20"/>
      <c r="V438" s="20"/>
      <c r="W438" s="20"/>
      <c r="X438" s="20"/>
      <c r="Y438" s="20"/>
      <c r="Z438" s="20"/>
      <c r="AA438" s="20"/>
      <c r="AB438" s="20"/>
      <c r="AC438" s="20"/>
      <c r="AD438" s="20"/>
      <c r="AE438" s="20"/>
    </row>
    <row r="439" spans="1:31" ht="42" customHeight="1" thickBot="1">
      <c r="A439" s="673"/>
      <c r="B439" s="702"/>
      <c r="C439" s="649"/>
      <c r="D439" s="626"/>
      <c r="E439" s="613"/>
      <c r="F439" s="36" t="s">
        <v>117</v>
      </c>
      <c r="H439" s="615"/>
      <c r="I439" s="618"/>
      <c r="J439" s="623"/>
      <c r="L439" s="20"/>
      <c r="M439" s="20"/>
      <c r="N439" s="20"/>
      <c r="O439" s="20"/>
      <c r="P439" s="20"/>
      <c r="Q439" s="20"/>
      <c r="R439" s="20"/>
      <c r="S439" s="20"/>
      <c r="T439" s="20"/>
      <c r="U439" s="20"/>
      <c r="V439" s="20"/>
      <c r="W439" s="20"/>
      <c r="X439" s="20"/>
      <c r="Y439" s="20"/>
      <c r="Z439" s="20"/>
      <c r="AA439" s="20"/>
      <c r="AB439" s="20"/>
      <c r="AC439" s="20"/>
      <c r="AD439" s="20"/>
      <c r="AE439" s="20"/>
    </row>
    <row r="440" spans="1:31" ht="42" customHeight="1" thickBot="1">
      <c r="A440" s="673"/>
      <c r="B440" s="702"/>
      <c r="C440" s="649"/>
      <c r="D440" s="625" t="s">
        <v>356</v>
      </c>
      <c r="E440" s="632" t="s">
        <v>357</v>
      </c>
      <c r="F440" s="36" t="s">
        <v>118</v>
      </c>
      <c r="H440" s="695"/>
      <c r="I440" s="618"/>
      <c r="J440" s="623"/>
      <c r="L440" s="20"/>
      <c r="M440" s="20"/>
      <c r="N440" s="20"/>
      <c r="O440" s="20"/>
      <c r="P440" s="20"/>
      <c r="Q440" s="20"/>
      <c r="R440" s="20"/>
      <c r="S440" s="20"/>
      <c r="T440" s="20"/>
      <c r="U440" s="20"/>
      <c r="V440" s="20"/>
      <c r="W440" s="20"/>
      <c r="X440" s="20"/>
      <c r="Y440" s="20"/>
      <c r="Z440" s="20"/>
      <c r="AA440" s="20"/>
      <c r="AB440" s="20"/>
      <c r="AC440" s="20"/>
      <c r="AD440" s="20"/>
      <c r="AE440" s="20"/>
    </row>
    <row r="441" spans="1:31" ht="42" customHeight="1" thickBot="1">
      <c r="A441" s="673"/>
      <c r="B441" s="702"/>
      <c r="C441" s="649"/>
      <c r="D441" s="626"/>
      <c r="E441" s="633"/>
      <c r="F441" s="38" t="s">
        <v>121</v>
      </c>
      <c r="H441" s="629" t="s">
        <v>122</v>
      </c>
      <c r="I441" s="618"/>
      <c r="J441" s="623"/>
      <c r="L441" s="20"/>
      <c r="M441" s="20"/>
      <c r="N441" s="20"/>
      <c r="O441" s="20"/>
      <c r="P441" s="20"/>
      <c r="Q441" s="20"/>
      <c r="R441" s="20"/>
      <c r="S441" s="20"/>
      <c r="T441" s="20"/>
      <c r="U441" s="20"/>
      <c r="V441" s="20"/>
      <c r="W441" s="20"/>
      <c r="X441" s="20"/>
      <c r="Y441" s="20"/>
      <c r="Z441" s="20"/>
      <c r="AA441" s="20"/>
      <c r="AB441" s="20"/>
      <c r="AC441" s="20"/>
      <c r="AD441" s="20"/>
      <c r="AE441" s="20"/>
    </row>
    <row r="442" spans="1:31" ht="42" customHeight="1" thickBot="1">
      <c r="A442" s="673"/>
      <c r="B442" s="702"/>
      <c r="C442" s="649"/>
      <c r="D442" s="625" t="s">
        <v>358</v>
      </c>
      <c r="E442" s="632" t="s">
        <v>1702</v>
      </c>
      <c r="F442" s="38" t="s">
        <v>123</v>
      </c>
      <c r="H442" s="630"/>
      <c r="I442" s="618"/>
      <c r="J442" s="623"/>
      <c r="L442" s="20"/>
      <c r="M442" s="20"/>
      <c r="N442" s="20"/>
      <c r="O442" s="20"/>
      <c r="P442" s="20"/>
      <c r="Q442" s="20"/>
      <c r="R442" s="20"/>
      <c r="S442" s="20"/>
      <c r="T442" s="20"/>
      <c r="U442" s="20"/>
      <c r="V442" s="20"/>
      <c r="W442" s="20"/>
      <c r="X442" s="20"/>
      <c r="Y442" s="20"/>
      <c r="Z442" s="20"/>
      <c r="AA442" s="20"/>
      <c r="AB442" s="20"/>
      <c r="AC442" s="20"/>
      <c r="AD442" s="20"/>
      <c r="AE442" s="20"/>
    </row>
    <row r="443" spans="1:31" ht="42" customHeight="1" thickBot="1">
      <c r="A443" s="673"/>
      <c r="B443" s="703"/>
      <c r="C443" s="694"/>
      <c r="D443" s="626"/>
      <c r="E443" s="705"/>
      <c r="F443" s="47" t="s">
        <v>126</v>
      </c>
      <c r="H443" s="696"/>
      <c r="I443" s="687"/>
      <c r="J443" s="688"/>
      <c r="L443" s="20"/>
      <c r="M443" s="20"/>
      <c r="N443" s="20"/>
      <c r="O443" s="20"/>
      <c r="P443" s="20"/>
      <c r="Q443" s="20"/>
      <c r="R443" s="20"/>
      <c r="S443" s="20"/>
      <c r="T443" s="20"/>
      <c r="U443" s="20"/>
      <c r="V443" s="20"/>
      <c r="W443" s="20"/>
      <c r="X443" s="20"/>
      <c r="Y443" s="20"/>
      <c r="Z443" s="20"/>
      <c r="AA443" s="20"/>
      <c r="AB443" s="20"/>
      <c r="AC443" s="20"/>
      <c r="AD443" s="20"/>
      <c r="AE443" s="20"/>
    </row>
    <row r="444" spans="1:31" ht="8" customHeight="1" thickBot="1">
      <c r="A444" s="673"/>
      <c r="B444" s="703"/>
      <c r="C444" s="50"/>
      <c r="D444" s="40"/>
      <c r="E444" s="339"/>
      <c r="F444" s="44"/>
      <c r="G444" s="44"/>
      <c r="H444" s="51"/>
      <c r="I444" s="51"/>
      <c r="J444" s="52"/>
      <c r="L444" s="20"/>
      <c r="M444" s="20"/>
      <c r="N444" s="20"/>
      <c r="O444" s="20"/>
      <c r="P444" s="20"/>
      <c r="Q444" s="20"/>
      <c r="R444" s="20"/>
      <c r="S444" s="20"/>
      <c r="T444" s="20"/>
      <c r="U444" s="20"/>
      <c r="V444" s="20"/>
      <c r="W444" s="20"/>
      <c r="X444" s="20"/>
      <c r="Y444" s="20"/>
      <c r="Z444" s="20"/>
      <c r="AA444" s="20"/>
      <c r="AB444" s="20"/>
      <c r="AC444" s="20"/>
      <c r="AD444" s="20"/>
      <c r="AE444" s="20"/>
    </row>
    <row r="445" spans="1:31" ht="42" customHeight="1" thickBot="1">
      <c r="A445" s="673"/>
      <c r="B445" s="703"/>
      <c r="C445" s="648">
        <f>C438+1</f>
        <v>64</v>
      </c>
      <c r="D445" s="625" t="s">
        <v>359</v>
      </c>
      <c r="E445" s="627" t="s">
        <v>1703</v>
      </c>
      <c r="F445" s="36" t="s">
        <v>112</v>
      </c>
      <c r="H445" s="614" t="s">
        <v>115</v>
      </c>
      <c r="I445" s="617" t="s">
        <v>128</v>
      </c>
      <c r="J445" s="37" t="s">
        <v>1742</v>
      </c>
      <c r="L445" s="20"/>
      <c r="M445" s="20"/>
      <c r="N445" s="20"/>
      <c r="O445" s="20"/>
      <c r="P445" s="20"/>
      <c r="Q445" s="20"/>
      <c r="R445" s="20"/>
      <c r="S445" s="20"/>
      <c r="T445" s="20"/>
      <c r="U445" s="20"/>
      <c r="V445" s="20"/>
      <c r="W445" s="20"/>
      <c r="X445" s="20"/>
      <c r="Y445" s="20"/>
      <c r="Z445" s="20"/>
      <c r="AA445" s="20"/>
      <c r="AB445" s="20"/>
      <c r="AC445" s="20"/>
      <c r="AD445" s="20"/>
      <c r="AE445" s="20"/>
    </row>
    <row r="446" spans="1:31" ht="42" customHeight="1" thickBot="1">
      <c r="A446" s="673"/>
      <c r="B446" s="703"/>
      <c r="C446" s="649"/>
      <c r="D446" s="626"/>
      <c r="E446" s="628"/>
      <c r="F446" s="36" t="s">
        <v>117</v>
      </c>
      <c r="H446" s="615"/>
      <c r="I446" s="618"/>
      <c r="J446" s="623"/>
      <c r="L446" s="20"/>
      <c r="M446" s="20"/>
      <c r="N446" s="20"/>
      <c r="O446" s="20"/>
      <c r="P446" s="20"/>
      <c r="Q446" s="20"/>
      <c r="R446" s="20"/>
      <c r="S446" s="20"/>
      <c r="T446" s="20"/>
      <c r="U446" s="20"/>
      <c r="V446" s="20"/>
      <c r="W446" s="20"/>
      <c r="X446" s="20"/>
      <c r="Y446" s="20"/>
      <c r="Z446" s="20"/>
      <c r="AA446" s="20"/>
      <c r="AB446" s="20"/>
      <c r="AC446" s="20"/>
      <c r="AD446" s="20"/>
      <c r="AE446" s="20"/>
    </row>
    <row r="447" spans="1:31" ht="42" customHeight="1" thickBot="1">
      <c r="A447" s="673"/>
      <c r="B447" s="703"/>
      <c r="C447" s="649"/>
      <c r="D447" s="625" t="s">
        <v>360</v>
      </c>
      <c r="E447" s="627" t="s">
        <v>361</v>
      </c>
      <c r="F447" s="36" t="s">
        <v>118</v>
      </c>
      <c r="H447" s="695"/>
      <c r="I447" s="618"/>
      <c r="J447" s="623"/>
      <c r="L447" s="20"/>
      <c r="M447" s="20"/>
      <c r="N447" s="20"/>
      <c r="O447" s="20"/>
      <c r="P447" s="20"/>
      <c r="Q447" s="20"/>
      <c r="R447" s="20"/>
      <c r="S447" s="20"/>
      <c r="T447" s="20"/>
      <c r="U447" s="20"/>
      <c r="V447" s="20"/>
      <c r="W447" s="20"/>
      <c r="X447" s="20"/>
      <c r="Y447" s="20"/>
      <c r="Z447" s="20"/>
      <c r="AA447" s="20"/>
      <c r="AB447" s="20"/>
      <c r="AC447" s="20"/>
      <c r="AD447" s="20"/>
      <c r="AE447" s="20"/>
    </row>
    <row r="448" spans="1:31" ht="42" customHeight="1" thickBot="1">
      <c r="A448" s="673"/>
      <c r="B448" s="703"/>
      <c r="C448" s="649"/>
      <c r="D448" s="626"/>
      <c r="E448" s="628"/>
      <c r="F448" s="38" t="s">
        <v>121</v>
      </c>
      <c r="H448" s="629" t="s">
        <v>122</v>
      </c>
      <c r="I448" s="618"/>
      <c r="J448" s="623"/>
      <c r="L448" s="20"/>
      <c r="M448" s="20"/>
      <c r="N448" s="20"/>
      <c r="O448" s="20"/>
      <c r="P448" s="20"/>
      <c r="Q448" s="20"/>
      <c r="R448" s="20"/>
      <c r="S448" s="20"/>
      <c r="T448" s="20"/>
      <c r="U448" s="20"/>
      <c r="V448" s="20"/>
      <c r="W448" s="20"/>
      <c r="X448" s="20"/>
      <c r="Y448" s="20"/>
      <c r="Z448" s="20"/>
      <c r="AA448" s="20"/>
      <c r="AB448" s="20"/>
      <c r="AC448" s="20"/>
      <c r="AD448" s="20"/>
      <c r="AE448" s="20"/>
    </row>
    <row r="449" spans="1:31" ht="42" customHeight="1" thickBot="1">
      <c r="A449" s="673"/>
      <c r="B449" s="703"/>
      <c r="C449" s="649"/>
      <c r="D449" s="625" t="s">
        <v>362</v>
      </c>
      <c r="E449" s="627" t="s">
        <v>1704</v>
      </c>
      <c r="F449" s="38" t="s">
        <v>123</v>
      </c>
      <c r="H449" s="630"/>
      <c r="I449" s="618"/>
      <c r="J449" s="623"/>
      <c r="L449" s="20"/>
      <c r="M449" s="20"/>
      <c r="N449" s="20"/>
      <c r="O449" s="20"/>
      <c r="P449" s="20"/>
      <c r="Q449" s="20"/>
      <c r="R449" s="20"/>
      <c r="S449" s="20"/>
      <c r="T449" s="20"/>
      <c r="U449" s="20"/>
      <c r="V449" s="20"/>
      <c r="W449" s="20"/>
      <c r="X449" s="20"/>
      <c r="Y449" s="20"/>
      <c r="Z449" s="20"/>
      <c r="AA449" s="20"/>
      <c r="AB449" s="20"/>
      <c r="AC449" s="20"/>
      <c r="AD449" s="20"/>
      <c r="AE449" s="20"/>
    </row>
    <row r="450" spans="1:31" ht="42" customHeight="1" thickBot="1">
      <c r="A450" s="673"/>
      <c r="B450" s="703"/>
      <c r="C450" s="694"/>
      <c r="D450" s="626"/>
      <c r="E450" s="628"/>
      <c r="F450" s="47" t="s">
        <v>126</v>
      </c>
      <c r="H450" s="696"/>
      <c r="I450" s="687"/>
      <c r="J450" s="688"/>
      <c r="L450" s="20"/>
      <c r="M450" s="20"/>
      <c r="N450" s="20"/>
      <c r="O450" s="20"/>
      <c r="P450" s="20"/>
      <c r="Q450" s="20"/>
      <c r="R450" s="20"/>
      <c r="S450" s="20"/>
      <c r="T450" s="20"/>
      <c r="U450" s="20"/>
      <c r="V450" s="20"/>
      <c r="W450" s="20"/>
      <c r="X450" s="20"/>
      <c r="Y450" s="20"/>
      <c r="Z450" s="20"/>
      <c r="AA450" s="20"/>
      <c r="AB450" s="20"/>
      <c r="AC450" s="20"/>
      <c r="AD450" s="20"/>
      <c r="AE450" s="20"/>
    </row>
    <row r="451" spans="1:31" ht="8" customHeight="1" thickBot="1">
      <c r="A451" s="673"/>
      <c r="B451" s="703"/>
      <c r="C451" s="50"/>
      <c r="D451" s="40"/>
      <c r="E451" s="339"/>
      <c r="F451" s="44"/>
      <c r="G451" s="44"/>
      <c r="H451" s="51"/>
      <c r="I451" s="51"/>
      <c r="J451" s="52"/>
      <c r="L451" s="20"/>
      <c r="M451" s="20"/>
      <c r="N451" s="20"/>
      <c r="O451" s="20"/>
      <c r="P451" s="20"/>
      <c r="Q451" s="20"/>
      <c r="R451" s="20"/>
      <c r="S451" s="20"/>
      <c r="T451" s="20"/>
      <c r="U451" s="20"/>
      <c r="V451" s="20"/>
      <c r="W451" s="20"/>
      <c r="X451" s="20"/>
      <c r="Y451" s="20"/>
      <c r="Z451" s="20"/>
      <c r="AA451" s="20"/>
      <c r="AB451" s="20"/>
      <c r="AC451" s="20"/>
      <c r="AD451" s="20"/>
      <c r="AE451" s="20"/>
    </row>
    <row r="452" spans="1:31" ht="42" customHeight="1" thickBot="1">
      <c r="A452" s="673"/>
      <c r="B452" s="703"/>
      <c r="C452" s="648">
        <f>C445+1</f>
        <v>65</v>
      </c>
      <c r="D452" s="625" t="s">
        <v>363</v>
      </c>
      <c r="E452" s="612" t="s">
        <v>1705</v>
      </c>
      <c r="F452" s="36" t="s">
        <v>112</v>
      </c>
      <c r="H452" s="614" t="s">
        <v>115</v>
      </c>
      <c r="I452" s="617" t="s">
        <v>128</v>
      </c>
      <c r="J452" s="37" t="s">
        <v>364</v>
      </c>
      <c r="L452" s="20"/>
      <c r="M452" s="20"/>
      <c r="N452" s="20"/>
      <c r="O452" s="20"/>
      <c r="P452" s="20"/>
      <c r="Q452" s="20"/>
      <c r="R452" s="20"/>
      <c r="S452" s="20"/>
      <c r="T452" s="20"/>
      <c r="U452" s="20"/>
      <c r="V452" s="20"/>
      <c r="W452" s="20"/>
      <c r="X452" s="20"/>
      <c r="Y452" s="20"/>
      <c r="Z452" s="20"/>
      <c r="AA452" s="20"/>
      <c r="AB452" s="20"/>
      <c r="AC452" s="20"/>
      <c r="AD452" s="20"/>
      <c r="AE452" s="20"/>
    </row>
    <row r="453" spans="1:31" ht="42" customHeight="1" thickBot="1">
      <c r="A453" s="673"/>
      <c r="B453" s="703"/>
      <c r="C453" s="649"/>
      <c r="D453" s="626"/>
      <c r="E453" s="613"/>
      <c r="F453" s="36" t="s">
        <v>117</v>
      </c>
      <c r="H453" s="615"/>
      <c r="I453" s="618"/>
      <c r="J453" s="623"/>
      <c r="L453" s="20"/>
      <c r="M453" s="20"/>
      <c r="N453" s="20"/>
      <c r="O453" s="20"/>
      <c r="P453" s="20"/>
      <c r="Q453" s="20"/>
      <c r="R453" s="20"/>
      <c r="S453" s="20"/>
      <c r="T453" s="20"/>
      <c r="U453" s="20"/>
      <c r="V453" s="20"/>
      <c r="W453" s="20"/>
      <c r="X453" s="20"/>
      <c r="Y453" s="20"/>
      <c r="Z453" s="20"/>
      <c r="AA453" s="20"/>
      <c r="AB453" s="20"/>
      <c r="AC453" s="20"/>
      <c r="AD453" s="20"/>
      <c r="AE453" s="20"/>
    </row>
    <row r="454" spans="1:31" ht="42" customHeight="1" thickBot="1">
      <c r="A454" s="673"/>
      <c r="B454" s="703"/>
      <c r="C454" s="649"/>
      <c r="D454" s="625" t="s">
        <v>365</v>
      </c>
      <c r="E454" s="632" t="s">
        <v>1707</v>
      </c>
      <c r="F454" s="36" t="s">
        <v>118</v>
      </c>
      <c r="H454" s="695"/>
      <c r="I454" s="618"/>
      <c r="J454" s="623"/>
      <c r="L454" s="20"/>
      <c r="M454" s="20"/>
      <c r="N454" s="20"/>
      <c r="O454" s="20"/>
      <c r="P454" s="20"/>
      <c r="Q454" s="20"/>
      <c r="R454" s="20"/>
      <c r="S454" s="20"/>
      <c r="T454" s="20"/>
      <c r="U454" s="20"/>
      <c r="V454" s="20"/>
      <c r="W454" s="20"/>
      <c r="X454" s="20"/>
      <c r="Y454" s="20"/>
      <c r="Z454" s="20"/>
      <c r="AA454" s="20"/>
      <c r="AB454" s="20"/>
      <c r="AC454" s="20"/>
      <c r="AD454" s="20"/>
      <c r="AE454" s="20"/>
    </row>
    <row r="455" spans="1:31" ht="42" customHeight="1" thickBot="1">
      <c r="A455" s="673"/>
      <c r="B455" s="703"/>
      <c r="C455" s="649"/>
      <c r="D455" s="626"/>
      <c r="E455" s="633"/>
      <c r="F455" s="38" t="s">
        <v>121</v>
      </c>
      <c r="H455" s="629" t="s">
        <v>122</v>
      </c>
      <c r="I455" s="618"/>
      <c r="J455" s="623"/>
      <c r="L455" s="20"/>
      <c r="M455" s="20"/>
      <c r="N455" s="20"/>
      <c r="O455" s="20"/>
      <c r="P455" s="20"/>
      <c r="Q455" s="20"/>
      <c r="R455" s="20"/>
      <c r="S455" s="20"/>
      <c r="T455" s="20"/>
      <c r="U455" s="20"/>
      <c r="V455" s="20"/>
      <c r="W455" s="20"/>
      <c r="X455" s="20"/>
      <c r="Y455" s="20"/>
      <c r="Z455" s="20"/>
      <c r="AA455" s="20"/>
      <c r="AB455" s="20"/>
      <c r="AC455" s="20"/>
      <c r="AD455" s="20"/>
      <c r="AE455" s="20"/>
    </row>
    <row r="456" spans="1:31" ht="42" customHeight="1" thickBot="1">
      <c r="A456" s="673"/>
      <c r="B456" s="703"/>
      <c r="C456" s="649"/>
      <c r="D456" s="625" t="s">
        <v>366</v>
      </c>
      <c r="E456" s="632" t="s">
        <v>1706</v>
      </c>
      <c r="F456" s="38" t="s">
        <v>123</v>
      </c>
      <c r="H456" s="630"/>
      <c r="I456" s="618"/>
      <c r="J456" s="623"/>
      <c r="L456" s="20"/>
      <c r="M456" s="20"/>
      <c r="N456" s="20"/>
      <c r="O456" s="20"/>
      <c r="P456" s="20"/>
      <c r="Q456" s="20"/>
      <c r="R456" s="20"/>
      <c r="S456" s="20"/>
      <c r="T456" s="20"/>
      <c r="U456" s="20"/>
      <c r="V456" s="20"/>
      <c r="W456" s="20"/>
      <c r="X456" s="20"/>
      <c r="Y456" s="20"/>
      <c r="Z456" s="20"/>
      <c r="AA456" s="20"/>
      <c r="AB456" s="20"/>
      <c r="AC456" s="20"/>
      <c r="AD456" s="20"/>
      <c r="AE456" s="20"/>
    </row>
    <row r="457" spans="1:31" ht="42" customHeight="1" thickBot="1">
      <c r="A457" s="708"/>
      <c r="B457" s="704"/>
      <c r="C457" s="694"/>
      <c r="D457" s="626"/>
      <c r="E457" s="705"/>
      <c r="F457" s="47" t="s">
        <v>126</v>
      </c>
      <c r="H457" s="696"/>
      <c r="I457" s="687"/>
      <c r="J457" s="688"/>
      <c r="L457" s="20"/>
      <c r="M457" s="20"/>
      <c r="N457" s="20"/>
      <c r="O457" s="20"/>
      <c r="P457" s="20"/>
      <c r="Q457" s="20"/>
      <c r="R457" s="20"/>
      <c r="S457" s="20"/>
      <c r="T457" s="20"/>
      <c r="U457" s="20"/>
      <c r="V457" s="20"/>
      <c r="W457" s="20"/>
      <c r="X457" s="20"/>
      <c r="Y457" s="20"/>
      <c r="Z457" s="20"/>
      <c r="AA457" s="20"/>
      <c r="AB457" s="20"/>
      <c r="AC457" s="20"/>
      <c r="AD457" s="20"/>
      <c r="AE457" s="20"/>
    </row>
    <row r="458" spans="1:31" ht="8" customHeight="1">
      <c r="A458" s="62"/>
      <c r="B458" s="49"/>
      <c r="C458" s="63"/>
      <c r="D458" s="64"/>
      <c r="E458" s="65"/>
      <c r="F458" s="56"/>
      <c r="G458" s="56"/>
      <c r="H458" s="66"/>
      <c r="I458" s="66"/>
      <c r="J458" s="56"/>
      <c r="L458" s="20"/>
      <c r="M458" s="20"/>
      <c r="N458" s="20"/>
      <c r="O458" s="20"/>
      <c r="P458" s="20"/>
      <c r="Q458" s="20"/>
      <c r="R458" s="20"/>
      <c r="S458" s="20"/>
      <c r="T458" s="20"/>
      <c r="U458" s="20"/>
      <c r="V458" s="20"/>
      <c r="W458" s="20"/>
      <c r="X458" s="20"/>
      <c r="Y458" s="20"/>
      <c r="Z458" s="20"/>
      <c r="AA458" s="20"/>
      <c r="AB458" s="20"/>
      <c r="AC458" s="20"/>
      <c r="AD458" s="20"/>
      <c r="AE458" s="20"/>
    </row>
    <row r="459" spans="1:31" s="20" customFormat="1" ht="42" customHeight="1">
      <c r="E459" s="67"/>
      <c r="H459" s="21"/>
      <c r="I459" s="21"/>
    </row>
    <row r="460" spans="1:31" s="20" customFormat="1" ht="42" customHeight="1">
      <c r="E460" s="67"/>
      <c r="H460" s="21"/>
      <c r="I460" s="21"/>
    </row>
    <row r="461" spans="1:31" s="20" customFormat="1" ht="42" customHeight="1">
      <c r="E461" s="67"/>
      <c r="H461" s="21"/>
      <c r="I461" s="21"/>
    </row>
    <row r="462" spans="1:31" s="20" customFormat="1" ht="42" customHeight="1">
      <c r="E462" s="67"/>
      <c r="H462" s="21"/>
      <c r="I462" s="21"/>
    </row>
    <row r="463" spans="1:31" s="20" customFormat="1" ht="42" customHeight="1">
      <c r="E463" s="67"/>
      <c r="H463" s="21"/>
      <c r="I463" s="21"/>
    </row>
    <row r="464" spans="1:31" s="20" customFormat="1" ht="42" customHeight="1">
      <c r="E464" s="67"/>
      <c r="H464" s="21"/>
      <c r="I464" s="21"/>
    </row>
    <row r="465" spans="5:9" s="20" customFormat="1" ht="42" customHeight="1">
      <c r="E465" s="67"/>
      <c r="H465" s="21"/>
      <c r="I465" s="21"/>
    </row>
    <row r="466" spans="5:9" s="20" customFormat="1" ht="42" customHeight="1">
      <c r="E466" s="67"/>
      <c r="H466" s="21"/>
      <c r="I466" s="21"/>
    </row>
    <row r="467" spans="5:9" s="20" customFormat="1" ht="42" customHeight="1">
      <c r="E467" s="67"/>
      <c r="H467" s="21"/>
      <c r="I467" s="21"/>
    </row>
    <row r="468" spans="5:9" s="20" customFormat="1" ht="42" customHeight="1">
      <c r="E468" s="67"/>
      <c r="H468" s="21"/>
      <c r="I468" s="21"/>
    </row>
    <row r="469" spans="5:9" s="20" customFormat="1" ht="42" customHeight="1">
      <c r="E469" s="67"/>
      <c r="H469" s="21"/>
      <c r="I469" s="21"/>
    </row>
    <row r="470" spans="5:9" s="20" customFormat="1" ht="42" customHeight="1">
      <c r="E470" s="67"/>
      <c r="H470" s="21"/>
      <c r="I470" s="21"/>
    </row>
    <row r="471" spans="5:9" s="20" customFormat="1" ht="42" customHeight="1">
      <c r="E471" s="67"/>
      <c r="H471" s="21"/>
      <c r="I471" s="21"/>
    </row>
    <row r="472" spans="5:9" s="20" customFormat="1" ht="42" customHeight="1">
      <c r="E472" s="67"/>
      <c r="H472" s="21"/>
      <c r="I472" s="21"/>
    </row>
    <row r="473" spans="5:9" s="20" customFormat="1" ht="42" customHeight="1">
      <c r="E473" s="67"/>
      <c r="H473" s="21"/>
      <c r="I473" s="21"/>
    </row>
    <row r="474" spans="5:9" s="20" customFormat="1" ht="42" customHeight="1">
      <c r="E474" s="67"/>
      <c r="H474" s="21"/>
      <c r="I474" s="21"/>
    </row>
    <row r="475" spans="5:9" s="20" customFormat="1" ht="42" customHeight="1">
      <c r="E475" s="67"/>
      <c r="H475" s="21"/>
      <c r="I475" s="21"/>
    </row>
    <row r="476" spans="5:9" s="20" customFormat="1" ht="42" customHeight="1">
      <c r="E476" s="67"/>
      <c r="H476" s="21"/>
      <c r="I476" s="21"/>
    </row>
    <row r="477" spans="5:9" s="20" customFormat="1" ht="42" customHeight="1">
      <c r="E477" s="67"/>
      <c r="H477" s="21"/>
      <c r="I477" s="21"/>
    </row>
    <row r="478" spans="5:9" s="20" customFormat="1" ht="42" customHeight="1">
      <c r="E478" s="67"/>
      <c r="H478" s="21"/>
      <c r="I478" s="21"/>
    </row>
    <row r="479" spans="5:9" s="20" customFormat="1" ht="42" customHeight="1">
      <c r="E479" s="67"/>
      <c r="H479" s="21"/>
      <c r="I479" s="21"/>
    </row>
    <row r="480" spans="5:9" s="20" customFormat="1" ht="42" customHeight="1">
      <c r="E480" s="67"/>
      <c r="H480" s="21"/>
      <c r="I480" s="21"/>
    </row>
    <row r="481" spans="5:9" s="20" customFormat="1" ht="42" customHeight="1">
      <c r="E481" s="67"/>
      <c r="H481" s="21"/>
      <c r="I481" s="21"/>
    </row>
    <row r="482" spans="5:9" s="20" customFormat="1" ht="42" customHeight="1">
      <c r="E482" s="67"/>
      <c r="H482" s="21"/>
      <c r="I482" s="21"/>
    </row>
    <row r="483" spans="5:9" s="20" customFormat="1" ht="42" customHeight="1">
      <c r="E483" s="67"/>
      <c r="H483" s="21"/>
      <c r="I483" s="21"/>
    </row>
    <row r="484" spans="5:9" s="20" customFormat="1" ht="42" customHeight="1">
      <c r="E484" s="67"/>
      <c r="H484" s="21"/>
      <c r="I484" s="21"/>
    </row>
    <row r="485" spans="5:9" s="20" customFormat="1" ht="42" customHeight="1">
      <c r="E485" s="67"/>
      <c r="H485" s="21"/>
      <c r="I485" s="21"/>
    </row>
    <row r="486" spans="5:9" s="20" customFormat="1" ht="42" customHeight="1">
      <c r="E486" s="67"/>
      <c r="H486" s="21"/>
      <c r="I486" s="21"/>
    </row>
    <row r="487" spans="5:9" s="20" customFormat="1" ht="42" customHeight="1">
      <c r="E487" s="67"/>
      <c r="H487" s="21"/>
      <c r="I487" s="21"/>
    </row>
    <row r="488" spans="5:9" s="20" customFormat="1" ht="42" customHeight="1">
      <c r="E488" s="67"/>
      <c r="H488" s="21"/>
      <c r="I488" s="21"/>
    </row>
    <row r="489" spans="5:9" s="20" customFormat="1" ht="42" customHeight="1">
      <c r="E489" s="67"/>
      <c r="H489" s="21"/>
      <c r="I489" s="21"/>
    </row>
    <row r="490" spans="5:9" s="20" customFormat="1" ht="42" customHeight="1">
      <c r="E490" s="67"/>
      <c r="H490" s="21"/>
      <c r="I490" s="21"/>
    </row>
    <row r="491" spans="5:9" s="20" customFormat="1" ht="42" customHeight="1">
      <c r="E491" s="67"/>
      <c r="H491" s="21"/>
      <c r="I491" s="21"/>
    </row>
    <row r="492" spans="5:9" s="20" customFormat="1" ht="42" customHeight="1">
      <c r="E492" s="67"/>
      <c r="H492" s="21"/>
      <c r="I492" s="21"/>
    </row>
    <row r="493" spans="5:9" s="20" customFormat="1" ht="42" customHeight="1">
      <c r="E493" s="67"/>
      <c r="H493" s="21"/>
      <c r="I493" s="21"/>
    </row>
    <row r="494" spans="5:9" s="20" customFormat="1" ht="42" customHeight="1">
      <c r="E494" s="67"/>
      <c r="H494" s="21"/>
      <c r="I494" s="21"/>
    </row>
    <row r="495" spans="5:9" s="20" customFormat="1" ht="42" customHeight="1">
      <c r="E495" s="67"/>
      <c r="H495" s="21"/>
      <c r="I495" s="21"/>
    </row>
    <row r="496" spans="5:9" s="20" customFormat="1" ht="42" customHeight="1">
      <c r="E496" s="67"/>
      <c r="H496" s="21"/>
      <c r="I496" s="21"/>
    </row>
    <row r="497" spans="5:9" s="20" customFormat="1" ht="42" customHeight="1">
      <c r="E497" s="67"/>
      <c r="H497" s="21"/>
      <c r="I497" s="21"/>
    </row>
    <row r="498" spans="5:9" s="20" customFormat="1" ht="42" customHeight="1">
      <c r="E498" s="67"/>
      <c r="H498" s="21"/>
      <c r="I498" s="21"/>
    </row>
    <row r="499" spans="5:9" s="20" customFormat="1" ht="42" customHeight="1">
      <c r="E499" s="67"/>
      <c r="H499" s="21"/>
      <c r="I499" s="21"/>
    </row>
    <row r="500" spans="5:9" s="20" customFormat="1" ht="42" customHeight="1">
      <c r="E500" s="67"/>
      <c r="H500" s="21"/>
      <c r="I500" s="21"/>
    </row>
    <row r="501" spans="5:9" s="20" customFormat="1" ht="42" customHeight="1">
      <c r="E501" s="67"/>
      <c r="H501" s="21"/>
      <c r="I501" s="21"/>
    </row>
    <row r="502" spans="5:9" s="20" customFormat="1" ht="42" customHeight="1">
      <c r="E502" s="67"/>
      <c r="H502" s="21"/>
      <c r="I502" s="21"/>
    </row>
    <row r="503" spans="5:9" s="20" customFormat="1" ht="42" customHeight="1">
      <c r="E503" s="67"/>
      <c r="H503" s="21"/>
      <c r="I503" s="21"/>
    </row>
    <row r="504" spans="5:9" s="20" customFormat="1" ht="42" customHeight="1">
      <c r="E504" s="67"/>
      <c r="H504" s="21"/>
      <c r="I504" s="21"/>
    </row>
    <row r="505" spans="5:9" s="20" customFormat="1" ht="42" customHeight="1">
      <c r="E505" s="67"/>
      <c r="H505" s="21"/>
      <c r="I505" s="21"/>
    </row>
    <row r="506" spans="5:9" s="20" customFormat="1" ht="42" customHeight="1">
      <c r="E506" s="67"/>
      <c r="H506" s="21"/>
      <c r="I506" s="21"/>
    </row>
    <row r="507" spans="5:9" s="20" customFormat="1" ht="42" customHeight="1">
      <c r="E507" s="67"/>
      <c r="H507" s="21"/>
      <c r="I507" s="21"/>
    </row>
    <row r="508" spans="5:9" s="20" customFormat="1" ht="42" customHeight="1">
      <c r="E508" s="67"/>
      <c r="H508" s="21"/>
      <c r="I508" s="21"/>
    </row>
    <row r="509" spans="5:9" s="20" customFormat="1" ht="42" customHeight="1">
      <c r="E509" s="67"/>
      <c r="H509" s="21"/>
      <c r="I509" s="21"/>
    </row>
    <row r="510" spans="5:9" s="20" customFormat="1" ht="42" customHeight="1">
      <c r="E510" s="67"/>
      <c r="H510" s="21"/>
      <c r="I510" s="21"/>
    </row>
    <row r="511" spans="5:9" s="20" customFormat="1" ht="42" customHeight="1">
      <c r="E511" s="67"/>
      <c r="H511" s="21"/>
      <c r="I511" s="21"/>
    </row>
    <row r="512" spans="5:9" s="20" customFormat="1" ht="42" customHeight="1">
      <c r="E512" s="67"/>
      <c r="H512" s="21"/>
      <c r="I512" s="21"/>
    </row>
    <row r="513" spans="5:9" s="20" customFormat="1" ht="42" customHeight="1">
      <c r="E513" s="67"/>
      <c r="H513" s="21"/>
      <c r="I513" s="21"/>
    </row>
    <row r="514" spans="5:9" s="20" customFormat="1" ht="42" customHeight="1">
      <c r="E514" s="67"/>
      <c r="H514" s="21"/>
      <c r="I514" s="21"/>
    </row>
    <row r="515" spans="5:9" s="20" customFormat="1" ht="42" customHeight="1">
      <c r="E515" s="67"/>
      <c r="H515" s="21"/>
      <c r="I515" s="21"/>
    </row>
    <row r="516" spans="5:9" s="20" customFormat="1" ht="42" customHeight="1">
      <c r="E516" s="67"/>
      <c r="H516" s="21"/>
      <c r="I516" s="21"/>
    </row>
    <row r="517" spans="5:9" s="20" customFormat="1" ht="42" customHeight="1">
      <c r="E517" s="67"/>
      <c r="H517" s="21"/>
      <c r="I517" s="21"/>
    </row>
    <row r="518" spans="5:9" s="20" customFormat="1" ht="42" customHeight="1">
      <c r="E518" s="67"/>
      <c r="H518" s="21"/>
      <c r="I518" s="21"/>
    </row>
    <row r="519" spans="5:9" s="20" customFormat="1" ht="42" customHeight="1">
      <c r="E519" s="67"/>
      <c r="H519" s="21"/>
      <c r="I519" s="21"/>
    </row>
    <row r="520" spans="5:9" s="20" customFormat="1" ht="42" customHeight="1">
      <c r="E520" s="67"/>
      <c r="H520" s="21"/>
      <c r="I520" s="21"/>
    </row>
    <row r="521" spans="5:9" s="20" customFormat="1" ht="42" customHeight="1">
      <c r="E521" s="67"/>
      <c r="H521" s="21"/>
      <c r="I521" s="21"/>
    </row>
    <row r="522" spans="5:9" s="20" customFormat="1" ht="42" customHeight="1">
      <c r="E522" s="67"/>
      <c r="H522" s="21"/>
      <c r="I522" s="21"/>
    </row>
    <row r="523" spans="5:9" s="20" customFormat="1" ht="42" customHeight="1">
      <c r="E523" s="67"/>
      <c r="H523" s="21"/>
      <c r="I523" s="21"/>
    </row>
    <row r="524" spans="5:9" s="20" customFormat="1" ht="42" customHeight="1">
      <c r="E524" s="67"/>
      <c r="H524" s="21"/>
      <c r="I524" s="21"/>
    </row>
    <row r="525" spans="5:9" s="20" customFormat="1" ht="42" customHeight="1">
      <c r="E525" s="67"/>
      <c r="H525" s="21"/>
      <c r="I525" s="21"/>
    </row>
    <row r="526" spans="5:9" s="20" customFormat="1" ht="42" customHeight="1">
      <c r="E526" s="67"/>
      <c r="H526" s="21"/>
      <c r="I526" s="21"/>
    </row>
    <row r="527" spans="5:9" s="20" customFormat="1" ht="42" customHeight="1">
      <c r="E527" s="67"/>
      <c r="H527" s="21"/>
      <c r="I527" s="21"/>
    </row>
    <row r="528" spans="5:9" s="20" customFormat="1" ht="42" customHeight="1">
      <c r="E528" s="67"/>
      <c r="H528" s="21"/>
      <c r="I528" s="21"/>
    </row>
    <row r="529" spans="5:9" s="20" customFormat="1" ht="42" customHeight="1">
      <c r="E529" s="67"/>
      <c r="H529" s="21"/>
      <c r="I529" s="21"/>
    </row>
    <row r="530" spans="5:9" s="20" customFormat="1" ht="42" customHeight="1">
      <c r="E530" s="67"/>
      <c r="H530" s="21"/>
      <c r="I530" s="21"/>
    </row>
    <row r="531" spans="5:9" s="20" customFormat="1" ht="42" customHeight="1">
      <c r="E531" s="67"/>
      <c r="H531" s="21"/>
      <c r="I531" s="21"/>
    </row>
  </sheetData>
  <sheetProtection algorithmName="SHA-512" hashValue="OvQHs/RKoT/Kg5vH5bwTmzvyzxKnasflU6IEJimWP3u7xfp6dK/h7KwKBpLgSq2vKMDrDiJDY+fEWqILsqUK3g==" saltValue="9uWH59pO/JrXse6qXvPiLA==" spinCount="100000" sheet="1"/>
  <customSheetViews>
    <customSheetView guid="{15F8A144-BC19-4B70-B468-75C2D0F16780}" scale="58" fitToPage="1" printArea="1" topLeftCell="A451">
      <selection activeCell="E460" sqref="E460"/>
      <rowBreaks count="15" manualBreakCount="15">
        <brk id="17" max="16383" man="1"/>
        <brk id="37" max="16383" man="1"/>
        <brk id="59" max="16383" man="1"/>
        <brk id="122" max="16383" man="1"/>
        <brk id="149" max="16383" man="1"/>
        <brk id="178" max="16383" man="1"/>
        <brk id="206" max="16383" man="1"/>
        <brk id="262" max="16383" man="1"/>
        <brk id="283" max="16383" man="1"/>
        <brk id="310" max="16383" man="1"/>
        <brk id="332" max="16383" man="1"/>
        <brk id="359" max="16383" man="1"/>
        <brk id="380" max="16383" man="1"/>
        <brk id="409" max="16383" man="1"/>
        <brk id="437" max="16383" man="1"/>
      </rowBreaks>
      <pageMargins left="0.25" right="0.25" top="0.25" bottom="0.25" header="0.5" footer="0.5"/>
      <pageSetup paperSize="3" fitToHeight="0" orientation="landscape" r:id="rId1"/>
    </customSheetView>
  </customSheetViews>
  <mergeCells count="740">
    <mergeCell ref="H452:H454"/>
    <mergeCell ref="I452:I457"/>
    <mergeCell ref="J453:J457"/>
    <mergeCell ref="D454:D455"/>
    <mergeCell ref="E454:E455"/>
    <mergeCell ref="H455:H457"/>
    <mergeCell ref="D456:D457"/>
    <mergeCell ref="H438:H440"/>
    <mergeCell ref="I438:I443"/>
    <mergeCell ref="J439:J443"/>
    <mergeCell ref="D440:D441"/>
    <mergeCell ref="E440:E441"/>
    <mergeCell ref="H441:H443"/>
    <mergeCell ref="D442:D443"/>
    <mergeCell ref="E442:E443"/>
    <mergeCell ref="C445:C450"/>
    <mergeCell ref="D445:D446"/>
    <mergeCell ref="E445:E446"/>
    <mergeCell ref="H445:H447"/>
    <mergeCell ref="I445:I450"/>
    <mergeCell ref="J446:J450"/>
    <mergeCell ref="D447:D448"/>
    <mergeCell ref="E447:E448"/>
    <mergeCell ref="H448:H450"/>
    <mergeCell ref="D449:D450"/>
    <mergeCell ref="E449:E450"/>
    <mergeCell ref="J432:J436"/>
    <mergeCell ref="D433:D434"/>
    <mergeCell ref="E433:E434"/>
    <mergeCell ref="H434:H436"/>
    <mergeCell ref="D435:D436"/>
    <mergeCell ref="E435:E436"/>
    <mergeCell ref="E428:E429"/>
    <mergeCell ref="C431:C436"/>
    <mergeCell ref="D431:D432"/>
    <mergeCell ref="E431:E432"/>
    <mergeCell ref="H431:H433"/>
    <mergeCell ref="I431:I436"/>
    <mergeCell ref="C424:C429"/>
    <mergeCell ref="D424:D425"/>
    <mergeCell ref="E424:E425"/>
    <mergeCell ref="H424:H426"/>
    <mergeCell ref="I424:I429"/>
    <mergeCell ref="J425:J429"/>
    <mergeCell ref="D426:D427"/>
    <mergeCell ref="E426:E427"/>
    <mergeCell ref="H427:H429"/>
    <mergeCell ref="D428:D429"/>
    <mergeCell ref="E417:E418"/>
    <mergeCell ref="H417:H419"/>
    <mergeCell ref="C403:C408"/>
    <mergeCell ref="D403:D404"/>
    <mergeCell ref="E403:E404"/>
    <mergeCell ref="H403:H405"/>
    <mergeCell ref="I403:I408"/>
    <mergeCell ref="I417:I422"/>
    <mergeCell ref="J418:J422"/>
    <mergeCell ref="D419:D420"/>
    <mergeCell ref="E419:E420"/>
    <mergeCell ref="H420:H422"/>
    <mergeCell ref="D421:D422"/>
    <mergeCell ref="E421:E422"/>
    <mergeCell ref="I410:I415"/>
    <mergeCell ref="J411:J415"/>
    <mergeCell ref="D412:D413"/>
    <mergeCell ref="E412:E413"/>
    <mergeCell ref="H413:H415"/>
    <mergeCell ref="D414:D415"/>
    <mergeCell ref="E414:E415"/>
    <mergeCell ref="H410:H412"/>
    <mergeCell ref="J404:J408"/>
    <mergeCell ref="D405:D406"/>
    <mergeCell ref="E405:E406"/>
    <mergeCell ref="H406:H408"/>
    <mergeCell ref="D407:D408"/>
    <mergeCell ref="I396:I401"/>
    <mergeCell ref="J397:J401"/>
    <mergeCell ref="D398:D399"/>
    <mergeCell ref="E398:E399"/>
    <mergeCell ref="H399:H401"/>
    <mergeCell ref="D400:D401"/>
    <mergeCell ref="E400:E401"/>
    <mergeCell ref="E407:E408"/>
    <mergeCell ref="I389:I394"/>
    <mergeCell ref="J390:J394"/>
    <mergeCell ref="D391:D392"/>
    <mergeCell ref="E391:E392"/>
    <mergeCell ref="H392:H394"/>
    <mergeCell ref="D393:D394"/>
    <mergeCell ref="E393:E394"/>
    <mergeCell ref="E386:E387"/>
    <mergeCell ref="B389:B408"/>
    <mergeCell ref="C389:C394"/>
    <mergeCell ref="D389:D390"/>
    <mergeCell ref="E389:E390"/>
    <mergeCell ref="H389:H391"/>
    <mergeCell ref="C396:C401"/>
    <mergeCell ref="D396:D397"/>
    <mergeCell ref="E396:E397"/>
    <mergeCell ref="H396:H398"/>
    <mergeCell ref="C382:C387"/>
    <mergeCell ref="D382:D383"/>
    <mergeCell ref="E382:E383"/>
    <mergeCell ref="H382:H384"/>
    <mergeCell ref="I382:I387"/>
    <mergeCell ref="J383:J387"/>
    <mergeCell ref="D384:D385"/>
    <mergeCell ref="H385:H387"/>
    <mergeCell ref="D386:D387"/>
    <mergeCell ref="D375:D376"/>
    <mergeCell ref="E375:E376"/>
    <mergeCell ref="H375:H377"/>
    <mergeCell ref="I375:I380"/>
    <mergeCell ref="J376:J380"/>
    <mergeCell ref="D377:D378"/>
    <mergeCell ref="E377:E378"/>
    <mergeCell ref="H378:H380"/>
    <mergeCell ref="D379:D380"/>
    <mergeCell ref="E379:E380"/>
    <mergeCell ref="H368:H370"/>
    <mergeCell ref="I368:I373"/>
    <mergeCell ref="J369:J373"/>
    <mergeCell ref="D370:D371"/>
    <mergeCell ref="E370:E371"/>
    <mergeCell ref="H371:H373"/>
    <mergeCell ref="D372:D373"/>
    <mergeCell ref="E372:E373"/>
    <mergeCell ref="H361:H363"/>
    <mergeCell ref="I361:I366"/>
    <mergeCell ref="J362:J366"/>
    <mergeCell ref="D363:D364"/>
    <mergeCell ref="E363:E364"/>
    <mergeCell ref="H364:H366"/>
    <mergeCell ref="D365:D366"/>
    <mergeCell ref="E365:E366"/>
    <mergeCell ref="A361:A457"/>
    <mergeCell ref="B361:B387"/>
    <mergeCell ref="C361:C366"/>
    <mergeCell ref="D361:D362"/>
    <mergeCell ref="E361:E362"/>
    <mergeCell ref="C368:C373"/>
    <mergeCell ref="D368:D369"/>
    <mergeCell ref="E368:E369"/>
    <mergeCell ref="C375:C380"/>
    <mergeCell ref="E384:E385"/>
    <mergeCell ref="B410:B436"/>
    <mergeCell ref="C410:C415"/>
    <mergeCell ref="D410:D411"/>
    <mergeCell ref="E410:E411"/>
    <mergeCell ref="B438:B457"/>
    <mergeCell ref="C438:C443"/>
    <mergeCell ref="D438:D439"/>
    <mergeCell ref="E438:E439"/>
    <mergeCell ref="E456:E457"/>
    <mergeCell ref="C452:C457"/>
    <mergeCell ref="D452:D453"/>
    <mergeCell ref="E452:E453"/>
    <mergeCell ref="C417:C422"/>
    <mergeCell ref="D417:D418"/>
    <mergeCell ref="H347:H349"/>
    <mergeCell ref="H354:H356"/>
    <mergeCell ref="I354:I359"/>
    <mergeCell ref="J355:J359"/>
    <mergeCell ref="D356:D357"/>
    <mergeCell ref="E356:E357"/>
    <mergeCell ref="H357:H359"/>
    <mergeCell ref="D358:D359"/>
    <mergeCell ref="I347:I352"/>
    <mergeCell ref="J348:J352"/>
    <mergeCell ref="D349:D350"/>
    <mergeCell ref="E349:E350"/>
    <mergeCell ref="H350:H352"/>
    <mergeCell ref="D351:D352"/>
    <mergeCell ref="E351:E352"/>
    <mergeCell ref="E358:E359"/>
    <mergeCell ref="D354:D355"/>
    <mergeCell ref="E354:E355"/>
    <mergeCell ref="H333:H335"/>
    <mergeCell ref="I333:I338"/>
    <mergeCell ref="J334:J338"/>
    <mergeCell ref="D335:D336"/>
    <mergeCell ref="E335:E336"/>
    <mergeCell ref="H336:H338"/>
    <mergeCell ref="D337:D338"/>
    <mergeCell ref="E337:E338"/>
    <mergeCell ref="J341:J345"/>
    <mergeCell ref="D342:D343"/>
    <mergeCell ref="E342:E343"/>
    <mergeCell ref="H343:H345"/>
    <mergeCell ref="D344:D345"/>
    <mergeCell ref="E344:E345"/>
    <mergeCell ref="D340:D341"/>
    <mergeCell ref="E340:E341"/>
    <mergeCell ref="H340:H342"/>
    <mergeCell ref="I340:I345"/>
    <mergeCell ref="H326:H328"/>
    <mergeCell ref="I326:I331"/>
    <mergeCell ref="J327:J331"/>
    <mergeCell ref="D328:D329"/>
    <mergeCell ref="E328:E329"/>
    <mergeCell ref="H329:H331"/>
    <mergeCell ref="D330:D331"/>
    <mergeCell ref="E330:E331"/>
    <mergeCell ref="H319:H321"/>
    <mergeCell ref="I319:I324"/>
    <mergeCell ref="J320:J324"/>
    <mergeCell ref="D321:D322"/>
    <mergeCell ref="E321:E322"/>
    <mergeCell ref="H322:H324"/>
    <mergeCell ref="D323:D324"/>
    <mergeCell ref="E323:E324"/>
    <mergeCell ref="A319:A359"/>
    <mergeCell ref="B319:B338"/>
    <mergeCell ref="C319:C324"/>
    <mergeCell ref="D319:D320"/>
    <mergeCell ref="E319:E320"/>
    <mergeCell ref="C326:C331"/>
    <mergeCell ref="D326:D327"/>
    <mergeCell ref="E326:E327"/>
    <mergeCell ref="C333:C338"/>
    <mergeCell ref="D333:D334"/>
    <mergeCell ref="E333:E334"/>
    <mergeCell ref="B340:B359"/>
    <mergeCell ref="C340:C345"/>
    <mergeCell ref="C347:C352"/>
    <mergeCell ref="D347:D348"/>
    <mergeCell ref="E347:E348"/>
    <mergeCell ref="C354:C359"/>
    <mergeCell ref="I312:I317"/>
    <mergeCell ref="J313:J317"/>
    <mergeCell ref="D314:D315"/>
    <mergeCell ref="E314:E315"/>
    <mergeCell ref="H315:H317"/>
    <mergeCell ref="D316:D317"/>
    <mergeCell ref="I305:I310"/>
    <mergeCell ref="J306:J310"/>
    <mergeCell ref="D307:D308"/>
    <mergeCell ref="E307:E308"/>
    <mergeCell ref="H308:H310"/>
    <mergeCell ref="D309:D310"/>
    <mergeCell ref="E309:E310"/>
    <mergeCell ref="E316:E317"/>
    <mergeCell ref="D312:D313"/>
    <mergeCell ref="E312:E313"/>
    <mergeCell ref="B298:B317"/>
    <mergeCell ref="C298:C303"/>
    <mergeCell ref="D298:D299"/>
    <mergeCell ref="E298:E299"/>
    <mergeCell ref="H298:H300"/>
    <mergeCell ref="C305:C310"/>
    <mergeCell ref="D305:D306"/>
    <mergeCell ref="E305:E306"/>
    <mergeCell ref="H305:H307"/>
    <mergeCell ref="H312:H314"/>
    <mergeCell ref="C312:C317"/>
    <mergeCell ref="I298:I303"/>
    <mergeCell ref="J299:J303"/>
    <mergeCell ref="D300:D301"/>
    <mergeCell ref="E300:E301"/>
    <mergeCell ref="H301:H303"/>
    <mergeCell ref="D302:D303"/>
    <mergeCell ref="E302:E303"/>
    <mergeCell ref="E295:E296"/>
    <mergeCell ref="D291:D292"/>
    <mergeCell ref="E291:E292"/>
    <mergeCell ref="H291:H293"/>
    <mergeCell ref="I291:I296"/>
    <mergeCell ref="J292:J296"/>
    <mergeCell ref="D293:D294"/>
    <mergeCell ref="I277:I282"/>
    <mergeCell ref="E293:E294"/>
    <mergeCell ref="H294:H296"/>
    <mergeCell ref="D295:D296"/>
    <mergeCell ref="C291:C296"/>
    <mergeCell ref="J285:J289"/>
    <mergeCell ref="D286:D287"/>
    <mergeCell ref="E286:E287"/>
    <mergeCell ref="H287:H289"/>
    <mergeCell ref="D288:D289"/>
    <mergeCell ref="E288:E289"/>
    <mergeCell ref="I284:I289"/>
    <mergeCell ref="C256:C261"/>
    <mergeCell ref="D256:D257"/>
    <mergeCell ref="E256:E257"/>
    <mergeCell ref="H256:H258"/>
    <mergeCell ref="I256:I261"/>
    <mergeCell ref="J257:J261"/>
    <mergeCell ref="D258:D259"/>
    <mergeCell ref="J278:J282"/>
    <mergeCell ref="D279:D280"/>
    <mergeCell ref="E279:E280"/>
    <mergeCell ref="H280:H282"/>
    <mergeCell ref="D281:D282"/>
    <mergeCell ref="I270:I275"/>
    <mergeCell ref="J271:J275"/>
    <mergeCell ref="D272:D273"/>
    <mergeCell ref="E272:E273"/>
    <mergeCell ref="H273:H275"/>
    <mergeCell ref="D274:D275"/>
    <mergeCell ref="E274:E275"/>
    <mergeCell ref="E281:E282"/>
    <mergeCell ref="C277:C282"/>
    <mergeCell ref="D277:D278"/>
    <mergeCell ref="E277:E278"/>
    <mergeCell ref="H277:H279"/>
    <mergeCell ref="B263:B296"/>
    <mergeCell ref="C263:C268"/>
    <mergeCell ref="D263:D264"/>
    <mergeCell ref="E263:E264"/>
    <mergeCell ref="H263:H265"/>
    <mergeCell ref="C270:C275"/>
    <mergeCell ref="D270:D271"/>
    <mergeCell ref="E270:E271"/>
    <mergeCell ref="H270:H272"/>
    <mergeCell ref="C284:C289"/>
    <mergeCell ref="D284:D285"/>
    <mergeCell ref="E284:E285"/>
    <mergeCell ref="H284:H286"/>
    <mergeCell ref="H252:H254"/>
    <mergeCell ref="D253:D254"/>
    <mergeCell ref="E253:E254"/>
    <mergeCell ref="I263:I268"/>
    <mergeCell ref="J264:J268"/>
    <mergeCell ref="D265:D266"/>
    <mergeCell ref="E265:E266"/>
    <mergeCell ref="H266:H268"/>
    <mergeCell ref="D267:D268"/>
    <mergeCell ref="E267:E268"/>
    <mergeCell ref="E260:E261"/>
    <mergeCell ref="I242:I247"/>
    <mergeCell ref="J243:J247"/>
    <mergeCell ref="D244:D245"/>
    <mergeCell ref="E244:E245"/>
    <mergeCell ref="H245:H247"/>
    <mergeCell ref="D246:D247"/>
    <mergeCell ref="E246:E247"/>
    <mergeCell ref="A242:A317"/>
    <mergeCell ref="B242:B261"/>
    <mergeCell ref="C242:C247"/>
    <mergeCell ref="D242:D243"/>
    <mergeCell ref="E242:E243"/>
    <mergeCell ref="H242:H244"/>
    <mergeCell ref="C249:C254"/>
    <mergeCell ref="D249:D250"/>
    <mergeCell ref="E249:E250"/>
    <mergeCell ref="H249:H251"/>
    <mergeCell ref="E258:E259"/>
    <mergeCell ref="H259:H261"/>
    <mergeCell ref="D260:D261"/>
    <mergeCell ref="I249:I254"/>
    <mergeCell ref="J250:J254"/>
    <mergeCell ref="D251:D252"/>
    <mergeCell ref="E251:E252"/>
    <mergeCell ref="J236:J240"/>
    <mergeCell ref="D237:D238"/>
    <mergeCell ref="E237:E238"/>
    <mergeCell ref="H238:H240"/>
    <mergeCell ref="D239:D240"/>
    <mergeCell ref="E239:E240"/>
    <mergeCell ref="E232:E233"/>
    <mergeCell ref="C235:C240"/>
    <mergeCell ref="D235:D236"/>
    <mergeCell ref="E235:E236"/>
    <mergeCell ref="H235:H237"/>
    <mergeCell ref="I235:I240"/>
    <mergeCell ref="C228:C233"/>
    <mergeCell ref="D228:D229"/>
    <mergeCell ref="E228:E229"/>
    <mergeCell ref="H228:H230"/>
    <mergeCell ref="I228:I233"/>
    <mergeCell ref="J229:J233"/>
    <mergeCell ref="D230:D231"/>
    <mergeCell ref="E230:E231"/>
    <mergeCell ref="H231:H233"/>
    <mergeCell ref="D232:D233"/>
    <mergeCell ref="J222:J226"/>
    <mergeCell ref="D223:D224"/>
    <mergeCell ref="E223:E224"/>
    <mergeCell ref="H224:H226"/>
    <mergeCell ref="D225:D226"/>
    <mergeCell ref="E225:E226"/>
    <mergeCell ref="E218:E219"/>
    <mergeCell ref="C221:C226"/>
    <mergeCell ref="D221:D222"/>
    <mergeCell ref="E221:E222"/>
    <mergeCell ref="H221:H223"/>
    <mergeCell ref="I221:I226"/>
    <mergeCell ref="C214:C219"/>
    <mergeCell ref="D214:D215"/>
    <mergeCell ref="E214:E215"/>
    <mergeCell ref="H214:H216"/>
    <mergeCell ref="I214:I219"/>
    <mergeCell ref="J215:J219"/>
    <mergeCell ref="D216:D217"/>
    <mergeCell ref="E216:E217"/>
    <mergeCell ref="H217:H219"/>
    <mergeCell ref="D218:D219"/>
    <mergeCell ref="J208:J212"/>
    <mergeCell ref="D209:D210"/>
    <mergeCell ref="E209:E210"/>
    <mergeCell ref="H210:H212"/>
    <mergeCell ref="D211:D212"/>
    <mergeCell ref="E211:E212"/>
    <mergeCell ref="I200:I205"/>
    <mergeCell ref="J201:J205"/>
    <mergeCell ref="D202:D203"/>
    <mergeCell ref="E202:E203"/>
    <mergeCell ref="H203:H205"/>
    <mergeCell ref="D204:D205"/>
    <mergeCell ref="E204:E205"/>
    <mergeCell ref="C207:C212"/>
    <mergeCell ref="D207:D208"/>
    <mergeCell ref="E207:E208"/>
    <mergeCell ref="H207:H209"/>
    <mergeCell ref="C193:C198"/>
    <mergeCell ref="D193:D194"/>
    <mergeCell ref="E193:E194"/>
    <mergeCell ref="H193:H195"/>
    <mergeCell ref="I207:I212"/>
    <mergeCell ref="I186:I191"/>
    <mergeCell ref="C179:C184"/>
    <mergeCell ref="D179:D180"/>
    <mergeCell ref="E179:E180"/>
    <mergeCell ref="H179:H181"/>
    <mergeCell ref="I179:I184"/>
    <mergeCell ref="I193:I198"/>
    <mergeCell ref="J194:J198"/>
    <mergeCell ref="D195:D196"/>
    <mergeCell ref="E195:E196"/>
    <mergeCell ref="H196:H198"/>
    <mergeCell ref="D197:D198"/>
    <mergeCell ref="J187:J191"/>
    <mergeCell ref="D188:D189"/>
    <mergeCell ref="E188:E189"/>
    <mergeCell ref="H189:H191"/>
    <mergeCell ref="D190:D191"/>
    <mergeCell ref="E190:E191"/>
    <mergeCell ref="E197:E198"/>
    <mergeCell ref="J166:J170"/>
    <mergeCell ref="D167:D168"/>
    <mergeCell ref="E167:E168"/>
    <mergeCell ref="H168:H170"/>
    <mergeCell ref="D169:D170"/>
    <mergeCell ref="E169:E170"/>
    <mergeCell ref="B165:B198"/>
    <mergeCell ref="C165:C170"/>
    <mergeCell ref="D165:D166"/>
    <mergeCell ref="E165:E166"/>
    <mergeCell ref="H165:H167"/>
    <mergeCell ref="I165:I170"/>
    <mergeCell ref="C172:C177"/>
    <mergeCell ref="D172:D173"/>
    <mergeCell ref="E172:E173"/>
    <mergeCell ref="H172:H174"/>
    <mergeCell ref="J180:J184"/>
    <mergeCell ref="D181:D182"/>
    <mergeCell ref="E181:E182"/>
    <mergeCell ref="H182:H184"/>
    <mergeCell ref="D183:D184"/>
    <mergeCell ref="I172:I177"/>
    <mergeCell ref="J173:J177"/>
    <mergeCell ref="D174:D175"/>
    <mergeCell ref="J159:J163"/>
    <mergeCell ref="D160:D161"/>
    <mergeCell ref="E160:E161"/>
    <mergeCell ref="H161:H163"/>
    <mergeCell ref="D162:D163"/>
    <mergeCell ref="E162:E163"/>
    <mergeCell ref="E155:E156"/>
    <mergeCell ref="C158:C163"/>
    <mergeCell ref="D158:D159"/>
    <mergeCell ref="E158:E159"/>
    <mergeCell ref="H158:H160"/>
    <mergeCell ref="I158:I163"/>
    <mergeCell ref="C151:C156"/>
    <mergeCell ref="D151:D152"/>
    <mergeCell ref="E151:E152"/>
    <mergeCell ref="H151:H153"/>
    <mergeCell ref="I151:I156"/>
    <mergeCell ref="J152:J156"/>
    <mergeCell ref="D153:D154"/>
    <mergeCell ref="E153:E154"/>
    <mergeCell ref="H154:H156"/>
    <mergeCell ref="D155:D156"/>
    <mergeCell ref="J145:J149"/>
    <mergeCell ref="D146:D147"/>
    <mergeCell ref="E146:E147"/>
    <mergeCell ref="H147:H149"/>
    <mergeCell ref="D148:D149"/>
    <mergeCell ref="E148:E149"/>
    <mergeCell ref="E141:E142"/>
    <mergeCell ref="C144:C149"/>
    <mergeCell ref="D144:D145"/>
    <mergeCell ref="E144:E145"/>
    <mergeCell ref="H144:H146"/>
    <mergeCell ref="I144:I149"/>
    <mergeCell ref="C137:C142"/>
    <mergeCell ref="D137:D138"/>
    <mergeCell ref="E137:E138"/>
    <mergeCell ref="H137:H139"/>
    <mergeCell ref="I137:I142"/>
    <mergeCell ref="J138:J142"/>
    <mergeCell ref="D139:D140"/>
    <mergeCell ref="E139:E140"/>
    <mergeCell ref="H140:H142"/>
    <mergeCell ref="D141:D142"/>
    <mergeCell ref="I130:I135"/>
    <mergeCell ref="J131:J135"/>
    <mergeCell ref="D132:D133"/>
    <mergeCell ref="E132:E133"/>
    <mergeCell ref="H133:H135"/>
    <mergeCell ref="D134:D135"/>
    <mergeCell ref="E134:E135"/>
    <mergeCell ref="I123:I128"/>
    <mergeCell ref="J124:J128"/>
    <mergeCell ref="D125:D126"/>
    <mergeCell ref="E125:E126"/>
    <mergeCell ref="H126:H128"/>
    <mergeCell ref="D127:D128"/>
    <mergeCell ref="E127:E128"/>
    <mergeCell ref="A123:A240"/>
    <mergeCell ref="B123:B163"/>
    <mergeCell ref="C123:C128"/>
    <mergeCell ref="D123:D124"/>
    <mergeCell ref="E123:E124"/>
    <mergeCell ref="H123:H125"/>
    <mergeCell ref="C130:C135"/>
    <mergeCell ref="D130:D131"/>
    <mergeCell ref="E130:E131"/>
    <mergeCell ref="H130:H132"/>
    <mergeCell ref="E174:E175"/>
    <mergeCell ref="H175:H177"/>
    <mergeCell ref="D176:D177"/>
    <mergeCell ref="E176:E177"/>
    <mergeCell ref="E183:E184"/>
    <mergeCell ref="C186:C191"/>
    <mergeCell ref="D186:D187"/>
    <mergeCell ref="E186:E187"/>
    <mergeCell ref="H186:H188"/>
    <mergeCell ref="B200:B240"/>
    <mergeCell ref="C200:C205"/>
    <mergeCell ref="D200:D201"/>
    <mergeCell ref="E200:E201"/>
    <mergeCell ref="H200:H202"/>
    <mergeCell ref="J117:J121"/>
    <mergeCell ref="D118:D119"/>
    <mergeCell ref="E118:E119"/>
    <mergeCell ref="H119:H121"/>
    <mergeCell ref="D120:D121"/>
    <mergeCell ref="E120:E121"/>
    <mergeCell ref="E113:E114"/>
    <mergeCell ref="C116:C121"/>
    <mergeCell ref="D116:D117"/>
    <mergeCell ref="E116:E117"/>
    <mergeCell ref="H116:H118"/>
    <mergeCell ref="I116:I121"/>
    <mergeCell ref="C109:C114"/>
    <mergeCell ref="D109:D110"/>
    <mergeCell ref="E109:E110"/>
    <mergeCell ref="H109:H111"/>
    <mergeCell ref="I109:I114"/>
    <mergeCell ref="J110:J114"/>
    <mergeCell ref="D111:D112"/>
    <mergeCell ref="E111:E112"/>
    <mergeCell ref="H112:H114"/>
    <mergeCell ref="D113:D114"/>
    <mergeCell ref="I102:I107"/>
    <mergeCell ref="J103:J107"/>
    <mergeCell ref="D104:D105"/>
    <mergeCell ref="E104:E105"/>
    <mergeCell ref="H105:H107"/>
    <mergeCell ref="D106:D107"/>
    <mergeCell ref="E106:E107"/>
    <mergeCell ref="I95:I100"/>
    <mergeCell ref="J96:J100"/>
    <mergeCell ref="A95:B121"/>
    <mergeCell ref="C95:C100"/>
    <mergeCell ref="D95:D96"/>
    <mergeCell ref="E95:E96"/>
    <mergeCell ref="H95:H97"/>
    <mergeCell ref="C102:C107"/>
    <mergeCell ref="D102:D103"/>
    <mergeCell ref="E102:E103"/>
    <mergeCell ref="H102:H104"/>
    <mergeCell ref="I81:I86"/>
    <mergeCell ref="J82:J86"/>
    <mergeCell ref="D83:D84"/>
    <mergeCell ref="E83:E84"/>
    <mergeCell ref="H84:H86"/>
    <mergeCell ref="D85:D86"/>
    <mergeCell ref="E85:E86"/>
    <mergeCell ref="D97:D98"/>
    <mergeCell ref="E97:E98"/>
    <mergeCell ref="H98:H100"/>
    <mergeCell ref="D99:D100"/>
    <mergeCell ref="E99:E100"/>
    <mergeCell ref="E92:E93"/>
    <mergeCell ref="D88:D89"/>
    <mergeCell ref="E88:E89"/>
    <mergeCell ref="H88:H90"/>
    <mergeCell ref="I88:I93"/>
    <mergeCell ref="J89:J93"/>
    <mergeCell ref="D90:D91"/>
    <mergeCell ref="E90:E91"/>
    <mergeCell ref="I74:I79"/>
    <mergeCell ref="J74:J75"/>
    <mergeCell ref="D76:D77"/>
    <mergeCell ref="E76:E77"/>
    <mergeCell ref="J76:J79"/>
    <mergeCell ref="H77:H79"/>
    <mergeCell ref="D78:D79"/>
    <mergeCell ref="E78:E79"/>
    <mergeCell ref="E71:E72"/>
    <mergeCell ref="A74:B93"/>
    <mergeCell ref="C74:C79"/>
    <mergeCell ref="D74:D75"/>
    <mergeCell ref="E74:E75"/>
    <mergeCell ref="H74:H76"/>
    <mergeCell ref="C81:C86"/>
    <mergeCell ref="D81:D82"/>
    <mergeCell ref="E81:E82"/>
    <mergeCell ref="H81:H83"/>
    <mergeCell ref="H91:H93"/>
    <mergeCell ref="D92:D93"/>
    <mergeCell ref="C88:C93"/>
    <mergeCell ref="H56:H58"/>
    <mergeCell ref="D57:D58"/>
    <mergeCell ref="C67:C72"/>
    <mergeCell ref="D67:D68"/>
    <mergeCell ref="E67:E68"/>
    <mergeCell ref="H67:H69"/>
    <mergeCell ref="I67:I72"/>
    <mergeCell ref="J68:J72"/>
    <mergeCell ref="D69:D70"/>
    <mergeCell ref="E69:E70"/>
    <mergeCell ref="H70:H72"/>
    <mergeCell ref="D71:D72"/>
    <mergeCell ref="H46:H48"/>
    <mergeCell ref="I46:I51"/>
    <mergeCell ref="J47:J51"/>
    <mergeCell ref="D48:D49"/>
    <mergeCell ref="E48:E49"/>
    <mergeCell ref="H49:H51"/>
    <mergeCell ref="D50:D51"/>
    <mergeCell ref="E50:E51"/>
    <mergeCell ref="J61:J65"/>
    <mergeCell ref="D62:D63"/>
    <mergeCell ref="E62:E63"/>
    <mergeCell ref="H63:H65"/>
    <mergeCell ref="D64:D65"/>
    <mergeCell ref="E64:E65"/>
    <mergeCell ref="E57:E58"/>
    <mergeCell ref="D60:D61"/>
    <mergeCell ref="E60:E61"/>
    <mergeCell ref="H60:H62"/>
    <mergeCell ref="I60:I65"/>
    <mergeCell ref="D53:D54"/>
    <mergeCell ref="E53:E54"/>
    <mergeCell ref="H53:H55"/>
    <mergeCell ref="I53:I58"/>
    <mergeCell ref="J54:J58"/>
    <mergeCell ref="H39:H41"/>
    <mergeCell ref="I39:I44"/>
    <mergeCell ref="J40:J44"/>
    <mergeCell ref="D41:D42"/>
    <mergeCell ref="E41:E42"/>
    <mergeCell ref="H42:H44"/>
    <mergeCell ref="D43:D44"/>
    <mergeCell ref="E43:E44"/>
    <mergeCell ref="H32:H34"/>
    <mergeCell ref="I32:I37"/>
    <mergeCell ref="J33:J37"/>
    <mergeCell ref="D34:D35"/>
    <mergeCell ref="E34:E35"/>
    <mergeCell ref="H35:H37"/>
    <mergeCell ref="D36:D37"/>
    <mergeCell ref="E36:E37"/>
    <mergeCell ref="A32:B72"/>
    <mergeCell ref="C32:C37"/>
    <mergeCell ref="D32:D33"/>
    <mergeCell ref="E32:E33"/>
    <mergeCell ref="C39:C44"/>
    <mergeCell ref="D39:D40"/>
    <mergeCell ref="E39:E40"/>
    <mergeCell ref="C46:C51"/>
    <mergeCell ref="C25:C30"/>
    <mergeCell ref="D25:D26"/>
    <mergeCell ref="E25:E26"/>
    <mergeCell ref="D46:D47"/>
    <mergeCell ref="E46:E47"/>
    <mergeCell ref="C60:C65"/>
    <mergeCell ref="C53:C58"/>
    <mergeCell ref="D55:D56"/>
    <mergeCell ref="E55:E56"/>
    <mergeCell ref="J25:J26"/>
    <mergeCell ref="D27:D28"/>
    <mergeCell ref="E27:E28"/>
    <mergeCell ref="J27:J30"/>
    <mergeCell ref="H28:H30"/>
    <mergeCell ref="J19:J23"/>
    <mergeCell ref="D20:D21"/>
    <mergeCell ref="E20:E21"/>
    <mergeCell ref="H21:H23"/>
    <mergeCell ref="D22:D23"/>
    <mergeCell ref="E22:E23"/>
    <mergeCell ref="D29:D30"/>
    <mergeCell ref="E29:E30"/>
    <mergeCell ref="J12:J16"/>
    <mergeCell ref="D13:D14"/>
    <mergeCell ref="E13:E14"/>
    <mergeCell ref="H14:H16"/>
    <mergeCell ref="D15:D16"/>
    <mergeCell ref="J5:J9"/>
    <mergeCell ref="D6:D7"/>
    <mergeCell ref="E6:E7"/>
    <mergeCell ref="H7:H9"/>
    <mergeCell ref="D8:D9"/>
    <mergeCell ref="E8:E9"/>
    <mergeCell ref="E15:E16"/>
    <mergeCell ref="D11:D12"/>
    <mergeCell ref="E11:E12"/>
    <mergeCell ref="H11:H13"/>
    <mergeCell ref="I11:I16"/>
    <mergeCell ref="A1:E1"/>
    <mergeCell ref="B2:C2"/>
    <mergeCell ref="A3:B3"/>
    <mergeCell ref="A4:B30"/>
    <mergeCell ref="C4:C9"/>
    <mergeCell ref="D4:D5"/>
    <mergeCell ref="E4:E5"/>
    <mergeCell ref="H4:H6"/>
    <mergeCell ref="I4:I9"/>
    <mergeCell ref="C18:C23"/>
    <mergeCell ref="D18:D19"/>
    <mergeCell ref="E18:E19"/>
    <mergeCell ref="H18:H20"/>
    <mergeCell ref="I18:I23"/>
    <mergeCell ref="C11:C16"/>
    <mergeCell ref="H25:H27"/>
    <mergeCell ref="I25:I30"/>
  </mergeCells>
  <conditionalFormatting sqref="I4 I11 I18 I25 I32 I39 I46 I53 I60 I74 I81 I88 I123 I130 I137 I144 I151 I158 I165 I172 I179 I186 I193 I200 I207 I214 I221 I228 I235 I242 I249 I256 I263 I270 I277 I284 I291 I298 I305 I312 I319 I326 I333 I340 I347 I354 I361 I368 I375 I382 I389 I396 I403 I410 I417 I424 I431 I438 I445 I452">
    <cfRule type="cellIs" dxfId="425" priority="21" stopIfTrue="1" operator="between">
      <formula>"A+"</formula>
      <formula>"A"</formula>
    </cfRule>
    <cfRule type="cellIs" dxfId="424" priority="18" stopIfTrue="1" operator="between">
      <formula>"D"</formula>
      <formula>"F"</formula>
    </cfRule>
    <cfRule type="cellIs" dxfId="423" priority="17" stopIfTrue="1" operator="between">
      <formula>"B"</formula>
      <formula>"C"</formula>
    </cfRule>
  </conditionalFormatting>
  <conditionalFormatting sqref="I67">
    <cfRule type="cellIs" dxfId="422" priority="8" stopIfTrue="1" operator="between">
      <formula>"D"</formula>
      <formula>"F"</formula>
    </cfRule>
    <cfRule type="cellIs" dxfId="421" priority="7" stopIfTrue="1" operator="between">
      <formula>"A+"</formula>
      <formula>"A"</formula>
    </cfRule>
  </conditionalFormatting>
  <conditionalFormatting sqref="I95">
    <cfRule type="cellIs" dxfId="420" priority="16" stopIfTrue="1" operator="between">
      <formula>"D"</formula>
      <formula>"F"</formula>
    </cfRule>
    <cfRule type="cellIs" dxfId="419" priority="15" stopIfTrue="1" operator="between">
      <formula>"A+"</formula>
      <formula>"A"</formula>
    </cfRule>
  </conditionalFormatting>
  <conditionalFormatting sqref="I102">
    <cfRule type="cellIs" dxfId="418" priority="14" stopIfTrue="1" operator="between">
      <formula>"D"</formula>
      <formula>"F"</formula>
    </cfRule>
    <cfRule type="cellIs" dxfId="417" priority="13" stopIfTrue="1" operator="between">
      <formula>"A+"</formula>
      <formula>"A"</formula>
    </cfRule>
  </conditionalFormatting>
  <conditionalFormatting sqref="I109">
    <cfRule type="cellIs" dxfId="416" priority="2" stopIfTrue="1" operator="between">
      <formula>"D"</formula>
      <formula>"F"</formula>
    </cfRule>
    <cfRule type="cellIs" dxfId="415" priority="1" stopIfTrue="1" operator="between">
      <formula>"A+"</formula>
      <formula>"A"</formula>
    </cfRule>
  </conditionalFormatting>
  <conditionalFormatting sqref="I116">
    <cfRule type="cellIs" dxfId="414" priority="4" stopIfTrue="1" operator="between">
      <formula>"D"</formula>
      <formula>"F"</formula>
    </cfRule>
    <cfRule type="cellIs" dxfId="413" priority="3" stopIfTrue="1" operator="between">
      <formula>"A+"</formula>
      <formula>"A"</formula>
    </cfRule>
  </conditionalFormatting>
  <dataValidations count="1">
    <dataValidation type="list" allowBlank="1" showInputMessage="1" showErrorMessage="1" sqref="I4:I9 I74:I79 I67:I72 I11:I16 I102:I107 I95:I100 I88:I93 I417:I422 I452:I457 I424:I429 I438:I443 I410:I415 I403:I408 I284:I289 I396:I401 I431:I436 I389:I394 I382:I387 I375:I380 I368:I373 I361:I366 I347:I352 I340:I345 I354:I359 I326:I331 I60:I65 I319:I324 I312:I317 I298:I303 I333:I338 I305:I310 I277:I282 I291:I296 I270:I275 I263:I268 I249:I254 I445:I450 I235:I240 I242:I247 I221:I226 I214:I219 I228:I233 I200:I205 I193:I198 I207:I212 I186:I191 I172:I177 I165:I170 I179:I184 I158:I163 I151:I156 I137:I142 I130:I135 I144:I149 I18:I23 I81:I86 I116:I121 I53:I58 I46:I51 I39:I44 I25:I30 I32:I37 I123:I128 I256:I261 I109:I114" xr:uid="{5AE0C6F6-EF14-4FE4-B6FD-9AFCDF79D0E1}">
      <formula1>$X$3:$X$8</formula1>
    </dataValidation>
  </dataValidations>
  <pageMargins left="0.25" right="0.25" top="0.1" bottom="0.1" header="0.5" footer="0.5"/>
  <pageSetup paperSize="3" scale="63" fitToHeight="0"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1129D-637E-4759-B7F7-63445A4B8D1F}">
  <sheetPr codeName="Sheet11"/>
  <dimension ref="A1:I662"/>
  <sheetViews>
    <sheetView workbookViewId="0">
      <selection activeCell="E4" sqref="E4"/>
    </sheetView>
  </sheetViews>
  <sheetFormatPr baseColWidth="10" defaultColWidth="9.1640625" defaultRowHeight="16"/>
  <cols>
    <col min="1" max="2" width="9.1640625" style="22"/>
    <col min="3" max="3" width="6.1640625" style="22" bestFit="1" customWidth="1"/>
    <col min="4" max="4" width="6.5" style="22" bestFit="1" customWidth="1"/>
    <col min="5" max="5" width="9.1640625" style="22" customWidth="1"/>
    <col min="6" max="6" width="10.6640625" style="22" bestFit="1" customWidth="1"/>
    <col min="7" max="7" width="15.5" style="22" customWidth="1"/>
    <col min="8" max="8" width="9.1640625" style="20"/>
    <col min="9" max="16384" width="9.1640625" style="22"/>
  </cols>
  <sheetData>
    <row r="1" spans="1:9" ht="30" thickBot="1">
      <c r="A1" s="288" t="s">
        <v>590</v>
      </c>
      <c r="B1" s="289"/>
      <c r="C1" s="289"/>
      <c r="D1" s="289"/>
      <c r="E1" s="289"/>
      <c r="F1" s="289"/>
      <c r="G1" s="290"/>
      <c r="I1" s="20"/>
    </row>
    <row r="2" spans="1:9" ht="32" thickBot="1">
      <c r="A2" s="291" t="s">
        <v>591</v>
      </c>
      <c r="B2" s="292"/>
      <c r="C2" s="292"/>
      <c r="D2" s="292"/>
      <c r="E2" s="292"/>
      <c r="F2" s="292"/>
      <c r="G2" s="293"/>
    </row>
    <row r="3" spans="1:9" ht="127" thickBot="1">
      <c r="A3" s="601" t="s">
        <v>592</v>
      </c>
      <c r="B3" s="602"/>
      <c r="C3" s="294" t="s">
        <v>17</v>
      </c>
      <c r="D3" s="27" t="s">
        <v>593</v>
      </c>
      <c r="E3" s="295" t="s">
        <v>594</v>
      </c>
      <c r="F3" s="296" t="s">
        <v>595</v>
      </c>
      <c r="G3" s="27" t="s">
        <v>596</v>
      </c>
    </row>
    <row r="4" spans="1:9" ht="15.75" customHeight="1">
      <c r="A4" s="603" t="s">
        <v>113</v>
      </c>
      <c r="B4" s="604"/>
      <c r="C4" s="608">
        <v>1</v>
      </c>
      <c r="D4" s="648" t="str">
        <f>'AME Lean Sensei Questions'!I4</f>
        <v>A+</v>
      </c>
      <c r="E4" s="297">
        <f>IF(D4="A+",5,IF(D4="A",4,IF(D4="B",3,IF(D4="C",2,IF(D4="D",1,IF(D4="F",0," "))))))</f>
        <v>5</v>
      </c>
      <c r="F4" s="20"/>
      <c r="G4" s="89"/>
    </row>
    <row r="5" spans="1:9" ht="15.75" customHeight="1">
      <c r="A5" s="605"/>
      <c r="B5" s="606"/>
      <c r="C5" s="609"/>
      <c r="D5" s="649"/>
      <c r="E5" s="298"/>
      <c r="F5" s="20"/>
      <c r="G5" s="90"/>
    </row>
    <row r="6" spans="1:9" ht="15.75" customHeight="1">
      <c r="A6" s="605"/>
      <c r="B6" s="606"/>
      <c r="C6" s="609"/>
      <c r="D6" s="649"/>
      <c r="E6" s="298"/>
      <c r="F6" s="20"/>
      <c r="G6" s="90"/>
    </row>
    <row r="7" spans="1:9" ht="15.75" customHeight="1">
      <c r="A7" s="605"/>
      <c r="B7" s="606"/>
      <c r="C7" s="609"/>
      <c r="D7" s="649"/>
      <c r="E7" s="298"/>
      <c r="F7" s="20"/>
      <c r="G7" s="90"/>
    </row>
    <row r="8" spans="1:9" ht="15.75" customHeight="1">
      <c r="A8" s="605"/>
      <c r="B8" s="606"/>
      <c r="C8" s="609"/>
      <c r="D8" s="649"/>
      <c r="E8" s="298"/>
      <c r="F8" s="20"/>
      <c r="G8" s="90"/>
    </row>
    <row r="9" spans="1:9" ht="16.5" customHeight="1" thickBot="1">
      <c r="A9" s="605"/>
      <c r="B9" s="606"/>
      <c r="C9" s="609"/>
      <c r="D9" s="650"/>
      <c r="E9" s="299"/>
      <c r="F9" s="20"/>
      <c r="G9" s="90"/>
    </row>
    <row r="10" spans="1:9" ht="17" thickBot="1">
      <c r="A10" s="607"/>
      <c r="B10" s="606"/>
      <c r="C10" s="300"/>
      <c r="D10" s="39"/>
      <c r="E10" s="39"/>
      <c r="F10" s="20"/>
      <c r="G10" s="90"/>
    </row>
    <row r="11" spans="1:9" ht="15.75" customHeight="1">
      <c r="A11" s="607"/>
      <c r="B11" s="606"/>
      <c r="C11" s="609">
        <v>2</v>
      </c>
      <c r="D11" s="609" t="str">
        <f>'AME Lean Sensei Questions'!I11</f>
        <v>A+</v>
      </c>
      <c r="E11" s="297">
        <f>IF(D11="A+",5,IF(D11="A",4,IF(D11="B",3,IF(D11="C",2,IF(D11="D",1,IF(D11="F",0," "))))))</f>
        <v>5</v>
      </c>
      <c r="F11" s="20"/>
      <c r="G11" s="90"/>
    </row>
    <row r="12" spans="1:9" ht="15.75" customHeight="1">
      <c r="A12" s="607"/>
      <c r="B12" s="606"/>
      <c r="C12" s="609">
        <v>2</v>
      </c>
      <c r="D12" s="609"/>
      <c r="E12" s="298"/>
      <c r="F12" s="20"/>
      <c r="G12" s="90"/>
    </row>
    <row r="13" spans="1:9" ht="15.75" customHeight="1">
      <c r="A13" s="607"/>
      <c r="B13" s="606"/>
      <c r="C13" s="609"/>
      <c r="D13" s="609"/>
      <c r="E13" s="298"/>
      <c r="F13" s="20"/>
      <c r="G13" s="90"/>
    </row>
    <row r="14" spans="1:9" ht="15.75" customHeight="1">
      <c r="A14" s="607"/>
      <c r="B14" s="606"/>
      <c r="C14" s="609"/>
      <c r="D14" s="609"/>
      <c r="E14" s="298"/>
      <c r="F14" s="20"/>
      <c r="G14" s="90"/>
    </row>
    <row r="15" spans="1:9" ht="15.75" customHeight="1">
      <c r="A15" s="607"/>
      <c r="B15" s="606"/>
      <c r="C15" s="609"/>
      <c r="D15" s="609"/>
      <c r="E15" s="298"/>
      <c r="F15" s="20"/>
      <c r="G15" s="90"/>
    </row>
    <row r="16" spans="1:9" ht="16.5" customHeight="1" thickBot="1">
      <c r="A16" s="607"/>
      <c r="B16" s="606"/>
      <c r="C16" s="620"/>
      <c r="D16" s="620"/>
      <c r="E16" s="299"/>
      <c r="F16" s="20"/>
      <c r="G16" s="90"/>
    </row>
    <row r="17" spans="1:7" ht="17" thickBot="1">
      <c r="A17" s="607"/>
      <c r="B17" s="606"/>
      <c r="C17" s="300"/>
      <c r="D17" s="39"/>
      <c r="E17" s="39"/>
      <c r="F17" s="20"/>
      <c r="G17" s="90"/>
    </row>
    <row r="18" spans="1:7" ht="15.75" customHeight="1">
      <c r="A18" s="607"/>
      <c r="B18" s="606"/>
      <c r="C18" s="608">
        <f>C11+1</f>
        <v>3</v>
      </c>
      <c r="D18" s="609" t="str">
        <f>'AME Lean Sensei Questions'!I18</f>
        <v>A+</v>
      </c>
      <c r="E18" s="297">
        <f>IF(D18="A+",5,IF(D18="A",4,IF(D18="B",3,IF(D18="C",2,IF(D18="D",1,IF(D18="F",0," "))))))</f>
        <v>5</v>
      </c>
      <c r="F18" s="20"/>
      <c r="G18" s="90"/>
    </row>
    <row r="19" spans="1:7" ht="15.75" customHeight="1">
      <c r="A19" s="607"/>
      <c r="B19" s="606"/>
      <c r="C19" s="609"/>
      <c r="D19" s="609"/>
      <c r="E19" s="298"/>
      <c r="F19" s="20"/>
      <c r="G19" s="90"/>
    </row>
    <row r="20" spans="1:7" ht="15.75" customHeight="1">
      <c r="A20" s="607"/>
      <c r="B20" s="606"/>
      <c r="C20" s="609"/>
      <c r="D20" s="609"/>
      <c r="E20" s="298"/>
      <c r="F20" s="20"/>
      <c r="G20" s="90"/>
    </row>
    <row r="21" spans="1:7" ht="15.75" customHeight="1">
      <c r="A21" s="607"/>
      <c r="B21" s="606"/>
      <c r="C21" s="609"/>
      <c r="D21" s="609"/>
      <c r="E21" s="298"/>
      <c r="F21" s="20"/>
      <c r="G21" s="90"/>
    </row>
    <row r="22" spans="1:7" ht="15.75" customHeight="1">
      <c r="A22" s="607"/>
      <c r="B22" s="606"/>
      <c r="C22" s="609"/>
      <c r="D22" s="609"/>
      <c r="E22" s="298"/>
      <c r="F22" s="20"/>
      <c r="G22" s="90"/>
    </row>
    <row r="23" spans="1:7" ht="16.5" customHeight="1" thickBot="1">
      <c r="A23" s="607"/>
      <c r="B23" s="606"/>
      <c r="C23" s="620"/>
      <c r="D23" s="620"/>
      <c r="E23" s="299"/>
      <c r="F23" s="20"/>
      <c r="G23" s="90"/>
    </row>
    <row r="24" spans="1:7" ht="17" thickBot="1">
      <c r="A24" s="607"/>
      <c r="B24" s="606"/>
      <c r="C24" s="300"/>
      <c r="D24" s="39"/>
      <c r="E24" s="39"/>
      <c r="F24" s="20"/>
      <c r="G24" s="90"/>
    </row>
    <row r="25" spans="1:7" ht="15.75" customHeight="1">
      <c r="A25" s="607"/>
      <c r="B25" s="606"/>
      <c r="C25" s="608">
        <f>C18+1</f>
        <v>4</v>
      </c>
      <c r="D25" s="609" t="str">
        <f>'AME Lean Sensei Questions'!I25</f>
        <v>A+</v>
      </c>
      <c r="E25" s="297">
        <f>IF(D25="A+",5,IF(D25="A",4,IF(D25="B",3,IF(D25="C",2,IF(D25="D",1,IF(D25="F",0," "))))))</f>
        <v>5</v>
      </c>
      <c r="F25" s="20"/>
      <c r="G25" s="90"/>
    </row>
    <row r="26" spans="1:7" ht="15.75" customHeight="1">
      <c r="A26" s="607"/>
      <c r="B26" s="606"/>
      <c r="C26" s="609"/>
      <c r="D26" s="609"/>
      <c r="E26" s="298"/>
      <c r="F26" s="20"/>
      <c r="G26" s="90"/>
    </row>
    <row r="27" spans="1:7" ht="15.75" customHeight="1">
      <c r="A27" s="607"/>
      <c r="B27" s="606"/>
      <c r="C27" s="609"/>
      <c r="D27" s="609"/>
      <c r="E27" s="298"/>
      <c r="F27" s="20"/>
      <c r="G27" s="90"/>
    </row>
    <row r="28" spans="1:7" ht="15.75" customHeight="1">
      <c r="A28" s="607"/>
      <c r="B28" s="606"/>
      <c r="C28" s="609"/>
      <c r="D28" s="609"/>
      <c r="E28" s="298"/>
      <c r="F28" s="20"/>
      <c r="G28" s="90"/>
    </row>
    <row r="29" spans="1:7" ht="15.75" customHeight="1">
      <c r="A29" s="607"/>
      <c r="B29" s="606"/>
      <c r="C29" s="609"/>
      <c r="D29" s="609"/>
      <c r="E29" s="298"/>
      <c r="F29" s="20"/>
      <c r="G29" s="90"/>
    </row>
    <row r="30" spans="1:7" ht="16.5" customHeight="1" thickBot="1">
      <c r="A30" s="607"/>
      <c r="B30" s="606"/>
      <c r="C30" s="620"/>
      <c r="D30" s="620"/>
      <c r="E30" s="299"/>
      <c r="F30" s="20"/>
      <c r="G30" s="301"/>
    </row>
    <row r="31" spans="1:7" ht="32" thickBot="1">
      <c r="A31" s="62"/>
      <c r="B31" s="302"/>
      <c r="C31" s="300"/>
      <c r="D31" s="39"/>
      <c r="E31" s="303">
        <f>SUM(E4:E30)</f>
        <v>20</v>
      </c>
      <c r="F31" s="82">
        <v>7.5</v>
      </c>
      <c r="G31" s="304">
        <f>F31*E31</f>
        <v>150</v>
      </c>
    </row>
    <row r="32" spans="1:7" ht="15.75" customHeight="1">
      <c r="A32" s="603" t="s">
        <v>597</v>
      </c>
      <c r="B32" s="645"/>
      <c r="C32" s="608">
        <f>C25+1</f>
        <v>5</v>
      </c>
      <c r="D32" s="609" t="str">
        <f>'AME Lean Sensei Questions'!I32</f>
        <v>A+</v>
      </c>
      <c r="E32" s="297">
        <f>IF(D32="A+",5,IF(D32="A",4,IF(D32="B",3,IF(D32="C",2,IF(D32="D",1,IF(D32="F",0," "))))))</f>
        <v>5</v>
      </c>
      <c r="F32" s="20"/>
      <c r="G32" s="89"/>
    </row>
    <row r="33" spans="1:7" ht="15.75" customHeight="1">
      <c r="A33" s="605"/>
      <c r="B33" s="647"/>
      <c r="C33" s="609"/>
      <c r="D33" s="609"/>
      <c r="E33" s="298"/>
      <c r="F33" s="20"/>
      <c r="G33" s="90"/>
    </row>
    <row r="34" spans="1:7" ht="15.75" customHeight="1">
      <c r="A34" s="605"/>
      <c r="B34" s="647"/>
      <c r="C34" s="609"/>
      <c r="D34" s="609"/>
      <c r="E34" s="298"/>
      <c r="F34" s="20"/>
      <c r="G34" s="90"/>
    </row>
    <row r="35" spans="1:7" ht="15.75" customHeight="1">
      <c r="A35" s="605"/>
      <c r="B35" s="647"/>
      <c r="C35" s="609"/>
      <c r="D35" s="609"/>
      <c r="E35" s="298"/>
      <c r="F35" s="20"/>
      <c r="G35" s="90"/>
    </row>
    <row r="36" spans="1:7" ht="15.75" customHeight="1">
      <c r="A36" s="605"/>
      <c r="B36" s="647"/>
      <c r="C36" s="609"/>
      <c r="D36" s="609"/>
      <c r="E36" s="298"/>
      <c r="F36" s="20"/>
      <c r="G36" s="90"/>
    </row>
    <row r="37" spans="1:7" ht="16.5" customHeight="1" thickBot="1">
      <c r="A37" s="605"/>
      <c r="B37" s="647"/>
      <c r="C37" s="620"/>
      <c r="D37" s="620"/>
      <c r="E37" s="299"/>
      <c r="F37" s="20"/>
      <c r="G37" s="90"/>
    </row>
    <row r="38" spans="1:7" ht="17" thickBot="1">
      <c r="A38" s="605"/>
      <c r="B38" s="647"/>
      <c r="C38" s="300"/>
      <c r="D38" s="39"/>
      <c r="E38" s="39"/>
      <c r="F38" s="20"/>
      <c r="G38" s="90"/>
    </row>
    <row r="39" spans="1:7" ht="15.75" customHeight="1">
      <c r="A39" s="605"/>
      <c r="B39" s="647"/>
      <c r="C39" s="608">
        <f>C32+1</f>
        <v>6</v>
      </c>
      <c r="D39" s="609" t="str">
        <f>'AME Lean Sensei Questions'!I39</f>
        <v>A+</v>
      </c>
      <c r="E39" s="297">
        <f>IF(D39="A+",5,IF(D39="A",4,IF(D39="B",3,IF(D39="C",2,IF(D39="D",1,IF(D39="F",0," "))))))</f>
        <v>5</v>
      </c>
      <c r="F39" s="20"/>
      <c r="G39" s="90"/>
    </row>
    <row r="40" spans="1:7" ht="15.75" customHeight="1">
      <c r="A40" s="605"/>
      <c r="B40" s="647"/>
      <c r="C40" s="609"/>
      <c r="D40" s="609"/>
      <c r="E40" s="298"/>
      <c r="F40" s="20"/>
      <c r="G40" s="90"/>
    </row>
    <row r="41" spans="1:7" ht="15.75" customHeight="1">
      <c r="A41" s="605"/>
      <c r="B41" s="647"/>
      <c r="C41" s="609"/>
      <c r="D41" s="609"/>
      <c r="E41" s="298"/>
      <c r="F41" s="20"/>
      <c r="G41" s="90"/>
    </row>
    <row r="42" spans="1:7" ht="15.75" customHeight="1">
      <c r="A42" s="605"/>
      <c r="B42" s="647"/>
      <c r="C42" s="609"/>
      <c r="D42" s="609"/>
      <c r="E42" s="298"/>
      <c r="F42" s="20"/>
      <c r="G42" s="90"/>
    </row>
    <row r="43" spans="1:7" ht="15.75" customHeight="1">
      <c r="A43" s="605"/>
      <c r="B43" s="647"/>
      <c r="C43" s="609"/>
      <c r="D43" s="609"/>
      <c r="E43" s="298"/>
      <c r="F43" s="20"/>
      <c r="G43" s="90"/>
    </row>
    <row r="44" spans="1:7" ht="16.5" customHeight="1" thickBot="1">
      <c r="A44" s="605"/>
      <c r="B44" s="647"/>
      <c r="C44" s="620"/>
      <c r="D44" s="620"/>
      <c r="E44" s="299"/>
      <c r="F44" s="20"/>
      <c r="G44" s="90"/>
    </row>
    <row r="45" spans="1:7" ht="17" thickBot="1">
      <c r="A45" s="605"/>
      <c r="B45" s="647"/>
      <c r="C45" s="300"/>
      <c r="D45" s="39"/>
      <c r="E45" s="39"/>
      <c r="F45" s="20"/>
      <c r="G45" s="90"/>
    </row>
    <row r="46" spans="1:7" ht="15.75" customHeight="1">
      <c r="A46" s="605"/>
      <c r="B46" s="647"/>
      <c r="C46" s="608">
        <f>C39+1</f>
        <v>7</v>
      </c>
      <c r="D46" s="609" t="str">
        <f>'AME Lean Sensei Questions'!I46</f>
        <v>A+</v>
      </c>
      <c r="E46" s="297">
        <f>IF(D46="A+",5,IF(D46="A",4,IF(D46="B",3,IF(D46="C",2,IF(D46="D",1,IF(D46="F",0," "))))))</f>
        <v>5</v>
      </c>
      <c r="F46" s="20"/>
      <c r="G46" s="90"/>
    </row>
    <row r="47" spans="1:7" ht="15.75" customHeight="1">
      <c r="A47" s="605"/>
      <c r="B47" s="647"/>
      <c r="C47" s="609"/>
      <c r="D47" s="609"/>
      <c r="E47" s="298"/>
      <c r="F47" s="20"/>
      <c r="G47" s="90"/>
    </row>
    <row r="48" spans="1:7" ht="15.75" customHeight="1">
      <c r="A48" s="605"/>
      <c r="B48" s="647"/>
      <c r="C48" s="609"/>
      <c r="D48" s="609"/>
      <c r="E48" s="298"/>
      <c r="F48" s="20"/>
      <c r="G48" s="90"/>
    </row>
    <row r="49" spans="1:7" ht="15.75" customHeight="1">
      <c r="A49" s="605"/>
      <c r="B49" s="647"/>
      <c r="C49" s="609"/>
      <c r="D49" s="609"/>
      <c r="E49" s="298"/>
      <c r="F49" s="20"/>
      <c r="G49" s="90"/>
    </row>
    <row r="50" spans="1:7" ht="15.75" customHeight="1">
      <c r="A50" s="605"/>
      <c r="B50" s="647"/>
      <c r="C50" s="609"/>
      <c r="D50" s="609"/>
      <c r="E50" s="298"/>
      <c r="F50" s="20"/>
      <c r="G50" s="90"/>
    </row>
    <row r="51" spans="1:7" ht="16.5" customHeight="1" thickBot="1">
      <c r="A51" s="605"/>
      <c r="B51" s="647"/>
      <c r="C51" s="620"/>
      <c r="D51" s="620"/>
      <c r="E51" s="299"/>
      <c r="F51" s="20"/>
      <c r="G51" s="90"/>
    </row>
    <row r="52" spans="1:7" ht="17" thickBot="1">
      <c r="A52" s="605"/>
      <c r="B52" s="647"/>
      <c r="C52" s="58"/>
      <c r="D52" s="50"/>
      <c r="E52" s="50"/>
      <c r="F52" s="20"/>
      <c r="G52" s="90"/>
    </row>
    <row r="53" spans="1:7" ht="15.75" customHeight="1">
      <c r="A53" s="605"/>
      <c r="B53" s="647"/>
      <c r="C53" s="608">
        <f>C46+1</f>
        <v>8</v>
      </c>
      <c r="D53" s="609" t="str">
        <f>'AME Lean Sensei Questions'!I53</f>
        <v>A+</v>
      </c>
      <c r="E53" s="297">
        <f>IF(D53="A+",5,IF(D53="A",4,IF(D53="B",3,IF(D53="C",2,IF(D53="D",1,IF(D53="F",0," "))))))</f>
        <v>5</v>
      </c>
      <c r="F53" s="20"/>
      <c r="G53" s="90"/>
    </row>
    <row r="54" spans="1:7" ht="15.75" customHeight="1">
      <c r="A54" s="605"/>
      <c r="B54" s="647"/>
      <c r="C54" s="609"/>
      <c r="D54" s="609"/>
      <c r="E54" s="298"/>
      <c r="F54" s="20"/>
      <c r="G54" s="90"/>
    </row>
    <row r="55" spans="1:7" ht="15.75" customHeight="1">
      <c r="A55" s="605"/>
      <c r="B55" s="647"/>
      <c r="C55" s="609"/>
      <c r="D55" s="609"/>
      <c r="E55" s="298"/>
      <c r="F55" s="20"/>
      <c r="G55" s="90"/>
    </row>
    <row r="56" spans="1:7" ht="15.75" customHeight="1">
      <c r="A56" s="605"/>
      <c r="B56" s="647"/>
      <c r="C56" s="609"/>
      <c r="D56" s="609"/>
      <c r="E56" s="298"/>
      <c r="F56" s="20"/>
      <c r="G56" s="90"/>
    </row>
    <row r="57" spans="1:7" ht="15.75" customHeight="1">
      <c r="A57" s="605"/>
      <c r="B57" s="647"/>
      <c r="C57" s="609"/>
      <c r="D57" s="609"/>
      <c r="E57" s="298"/>
      <c r="F57" s="20"/>
      <c r="G57" s="90"/>
    </row>
    <row r="58" spans="1:7" ht="16.5" customHeight="1" thickBot="1">
      <c r="A58" s="605"/>
      <c r="B58" s="647"/>
      <c r="C58" s="620"/>
      <c r="D58" s="620"/>
      <c r="E58" s="299"/>
      <c r="F58" s="20"/>
      <c r="G58" s="90"/>
    </row>
    <row r="59" spans="1:7" ht="17" thickBot="1">
      <c r="A59" s="605"/>
      <c r="B59" s="647"/>
      <c r="C59" s="58"/>
      <c r="D59" s="50"/>
      <c r="E59" s="50"/>
      <c r="F59" s="20"/>
      <c r="G59" s="90"/>
    </row>
    <row r="60" spans="1:7" ht="15.75" customHeight="1">
      <c r="A60" s="605"/>
      <c r="B60" s="647"/>
      <c r="C60" s="608">
        <f>C53+1</f>
        <v>9</v>
      </c>
      <c r="D60" s="609" t="str">
        <f>'AME Lean Sensei Questions'!I60</f>
        <v>A+</v>
      </c>
      <c r="E60" s="297">
        <f>IF(D60="A+",5,IF(D60="A",4,IF(D60="B",3,IF(D60="C",2,IF(D60="D",1,IF(D60="F",0," "))))))</f>
        <v>5</v>
      </c>
      <c r="F60" s="20"/>
      <c r="G60" s="90"/>
    </row>
    <row r="61" spans="1:7" ht="15.75" customHeight="1">
      <c r="A61" s="605"/>
      <c r="B61" s="647"/>
      <c r="C61" s="609"/>
      <c r="D61" s="609"/>
      <c r="E61" s="298"/>
      <c r="F61" s="20"/>
      <c r="G61" s="90"/>
    </row>
    <row r="62" spans="1:7" ht="15.75" customHeight="1">
      <c r="A62" s="605"/>
      <c r="B62" s="647"/>
      <c r="C62" s="609"/>
      <c r="D62" s="609"/>
      <c r="E62" s="298"/>
      <c r="F62" s="20"/>
      <c r="G62" s="90"/>
    </row>
    <row r="63" spans="1:7" ht="15.75" customHeight="1">
      <c r="A63" s="605"/>
      <c r="B63" s="647"/>
      <c r="C63" s="609"/>
      <c r="D63" s="609"/>
      <c r="E63" s="298"/>
      <c r="F63" s="20"/>
      <c r="G63" s="90"/>
    </row>
    <row r="64" spans="1:7" ht="15.75" customHeight="1">
      <c r="A64" s="605"/>
      <c r="B64" s="647"/>
      <c r="C64" s="609"/>
      <c r="D64" s="609"/>
      <c r="E64" s="298"/>
      <c r="F64" s="20"/>
      <c r="G64" s="90"/>
    </row>
    <row r="65" spans="1:7" ht="16.5" customHeight="1" thickBot="1">
      <c r="A65" s="605"/>
      <c r="B65" s="647"/>
      <c r="C65" s="620"/>
      <c r="D65" s="620"/>
      <c r="E65" s="299"/>
      <c r="F65" s="20"/>
      <c r="G65" s="90"/>
    </row>
    <row r="66" spans="1:7" ht="17" thickBot="1">
      <c r="A66" s="605"/>
      <c r="B66" s="647"/>
      <c r="C66" s="58"/>
      <c r="D66" s="50"/>
      <c r="E66" s="50"/>
      <c r="F66" s="20"/>
      <c r="G66" s="90"/>
    </row>
    <row r="67" spans="1:7" ht="15.75" customHeight="1">
      <c r="A67" s="605"/>
      <c r="B67" s="647"/>
      <c r="C67" s="608">
        <f>C60+1</f>
        <v>10</v>
      </c>
      <c r="D67" s="609" t="str">
        <f>'AME Lean Sensei Questions'!I67</f>
        <v>A+</v>
      </c>
      <c r="E67" s="297">
        <f>IF(D67="A+",5,IF(D67="A",4,IF(D67="B",3,IF(D67="C",2,IF(D67="D",1,IF(D67="F",0," "))))))</f>
        <v>5</v>
      </c>
      <c r="F67" s="20"/>
      <c r="G67" s="90"/>
    </row>
    <row r="68" spans="1:7" ht="15.75" customHeight="1">
      <c r="A68" s="605"/>
      <c r="B68" s="647"/>
      <c r="C68" s="609"/>
      <c r="D68" s="609"/>
      <c r="E68" s="298"/>
      <c r="F68" s="20"/>
      <c r="G68" s="90"/>
    </row>
    <row r="69" spans="1:7" ht="15.75" customHeight="1">
      <c r="A69" s="605"/>
      <c r="B69" s="647"/>
      <c r="C69" s="609"/>
      <c r="D69" s="609"/>
      <c r="E69" s="298"/>
      <c r="F69" s="20"/>
      <c r="G69" s="90"/>
    </row>
    <row r="70" spans="1:7" ht="15.75" customHeight="1">
      <c r="A70" s="605"/>
      <c r="B70" s="647"/>
      <c r="C70" s="609"/>
      <c r="D70" s="609"/>
      <c r="E70" s="298"/>
      <c r="F70" s="20"/>
      <c r="G70" s="90"/>
    </row>
    <row r="71" spans="1:7" ht="15.75" customHeight="1">
      <c r="A71" s="605"/>
      <c r="B71" s="647"/>
      <c r="C71" s="609"/>
      <c r="D71" s="609"/>
      <c r="E71" s="298"/>
      <c r="F71" s="20"/>
      <c r="G71" s="90"/>
    </row>
    <row r="72" spans="1:7" ht="16.5" customHeight="1" thickBot="1">
      <c r="A72" s="605"/>
      <c r="B72" s="647"/>
      <c r="C72" s="620"/>
      <c r="D72" s="620"/>
      <c r="E72" s="299"/>
      <c r="F72" s="20"/>
      <c r="G72" s="301"/>
    </row>
    <row r="73" spans="1:7" ht="32" thickBot="1">
      <c r="A73" s="62"/>
      <c r="B73" s="302"/>
      <c r="C73" s="58"/>
      <c r="D73" s="50"/>
      <c r="E73" s="303">
        <f>SUM(E32:E72)</f>
        <v>30</v>
      </c>
      <c r="F73" s="82">
        <v>6</v>
      </c>
      <c r="G73" s="304">
        <f>F73*E73</f>
        <v>180</v>
      </c>
    </row>
    <row r="74" spans="1:7" ht="15.75" customHeight="1">
      <c r="A74" s="603" t="s">
        <v>161</v>
      </c>
      <c r="B74" s="654"/>
      <c r="C74" s="608">
        <f>C67+1</f>
        <v>11</v>
      </c>
      <c r="D74" s="609" t="str">
        <f>'AME Lean Sensei Questions'!I74</f>
        <v>A+</v>
      </c>
      <c r="E74" s="297">
        <f>IF(D74="A+",5,IF(D74="A",4,IF(D74="B",3,IF(D74="C",2,IF(D74="D",1,IF(D74="F",0," "))))))</f>
        <v>5</v>
      </c>
      <c r="F74" s="20"/>
      <c r="G74" s="89"/>
    </row>
    <row r="75" spans="1:7" ht="15.75" customHeight="1">
      <c r="A75" s="655"/>
      <c r="B75" s="656"/>
      <c r="C75" s="609"/>
      <c r="D75" s="609"/>
      <c r="E75" s="298"/>
      <c r="F75" s="20"/>
      <c r="G75" s="90"/>
    </row>
    <row r="76" spans="1:7" ht="15.75" customHeight="1">
      <c r="A76" s="655"/>
      <c r="B76" s="656"/>
      <c r="C76" s="609"/>
      <c r="D76" s="609"/>
      <c r="E76" s="298"/>
      <c r="F76" s="20"/>
      <c r="G76" s="90"/>
    </row>
    <row r="77" spans="1:7" ht="15.75" customHeight="1">
      <c r="A77" s="655"/>
      <c r="B77" s="656"/>
      <c r="C77" s="609"/>
      <c r="D77" s="609"/>
      <c r="E77" s="298"/>
      <c r="F77" s="20"/>
      <c r="G77" s="90"/>
    </row>
    <row r="78" spans="1:7" ht="15.75" customHeight="1">
      <c r="A78" s="655"/>
      <c r="B78" s="656"/>
      <c r="C78" s="609"/>
      <c r="D78" s="609"/>
      <c r="E78" s="298"/>
      <c r="F78" s="20"/>
      <c r="G78" s="90"/>
    </row>
    <row r="79" spans="1:7" ht="16.5" customHeight="1" thickBot="1">
      <c r="A79" s="655"/>
      <c r="B79" s="656"/>
      <c r="C79" s="620"/>
      <c r="D79" s="620"/>
      <c r="E79" s="299"/>
      <c r="F79" s="20"/>
      <c r="G79" s="90"/>
    </row>
    <row r="80" spans="1:7" ht="17" thickBot="1">
      <c r="A80" s="655"/>
      <c r="B80" s="656"/>
      <c r="C80" s="58"/>
      <c r="D80" s="50"/>
      <c r="E80" s="50"/>
      <c r="F80" s="20"/>
      <c r="G80" s="90"/>
    </row>
    <row r="81" spans="1:7" ht="15.75" customHeight="1">
      <c r="A81" s="655"/>
      <c r="B81" s="656"/>
      <c r="C81" s="608">
        <f>C74+1</f>
        <v>12</v>
      </c>
      <c r="D81" s="609" t="str">
        <f>'AME Lean Sensei Questions'!I81</f>
        <v>A+</v>
      </c>
      <c r="E81" s="297">
        <f>IF(D81="A+",5,IF(D81="A",4,IF(D81="B",3,IF(D81="C",2,IF(D81="D",1,IF(D81="F",0," "))))))</f>
        <v>5</v>
      </c>
      <c r="F81" s="20"/>
      <c r="G81" s="90"/>
    </row>
    <row r="82" spans="1:7" ht="15.75" customHeight="1">
      <c r="A82" s="655"/>
      <c r="B82" s="656"/>
      <c r="C82" s="609"/>
      <c r="D82" s="609"/>
      <c r="E82" s="298"/>
      <c r="F82" s="20"/>
      <c r="G82" s="90"/>
    </row>
    <row r="83" spans="1:7" ht="15.75" customHeight="1">
      <c r="A83" s="655"/>
      <c r="B83" s="656"/>
      <c r="C83" s="609"/>
      <c r="D83" s="609"/>
      <c r="E83" s="298"/>
      <c r="F83" s="20"/>
      <c r="G83" s="90"/>
    </row>
    <row r="84" spans="1:7" ht="15.75" customHeight="1">
      <c r="A84" s="655"/>
      <c r="B84" s="656"/>
      <c r="C84" s="609"/>
      <c r="D84" s="609"/>
      <c r="E84" s="298"/>
      <c r="F84" s="20"/>
      <c r="G84" s="90"/>
    </row>
    <row r="85" spans="1:7" ht="15.75" customHeight="1">
      <c r="A85" s="655"/>
      <c r="B85" s="656"/>
      <c r="C85" s="609"/>
      <c r="D85" s="609"/>
      <c r="E85" s="298"/>
      <c r="F85" s="20"/>
      <c r="G85" s="90"/>
    </row>
    <row r="86" spans="1:7" ht="16.5" customHeight="1" thickBot="1">
      <c r="A86" s="655"/>
      <c r="B86" s="656"/>
      <c r="C86" s="620"/>
      <c r="D86" s="620"/>
      <c r="E86" s="299"/>
      <c r="F86" s="20"/>
      <c r="G86" s="90"/>
    </row>
    <row r="87" spans="1:7" ht="17" thickBot="1">
      <c r="A87" s="655"/>
      <c r="B87" s="656"/>
      <c r="C87" s="58"/>
      <c r="D87" s="50"/>
      <c r="E87" s="50"/>
      <c r="F87" s="20"/>
      <c r="G87" s="90"/>
    </row>
    <row r="88" spans="1:7" ht="15.75" customHeight="1">
      <c r="A88" s="655"/>
      <c r="B88" s="656"/>
      <c r="C88" s="608">
        <f>C81+1</f>
        <v>13</v>
      </c>
      <c r="D88" s="609" t="str">
        <f>'AME Lean Sensei Questions'!I88</f>
        <v>A+</v>
      </c>
      <c r="E88" s="297">
        <f>IF(D88="A+",5,IF(D88="A",4,IF(D88="B",3,IF(D88="C",2,IF(D88="D",1,IF(D88="F",0," "))))))</f>
        <v>5</v>
      </c>
      <c r="F88" s="20"/>
      <c r="G88" s="90"/>
    </row>
    <row r="89" spans="1:7" ht="15.75" customHeight="1">
      <c r="A89" s="655"/>
      <c r="B89" s="656"/>
      <c r="C89" s="609"/>
      <c r="D89" s="609"/>
      <c r="E89" s="298"/>
      <c r="F89" s="20"/>
      <c r="G89" s="90"/>
    </row>
    <row r="90" spans="1:7" ht="15.75" customHeight="1">
      <c r="A90" s="655"/>
      <c r="B90" s="656"/>
      <c r="C90" s="609"/>
      <c r="D90" s="609"/>
      <c r="E90" s="298"/>
      <c r="F90" s="20"/>
      <c r="G90" s="90"/>
    </row>
    <row r="91" spans="1:7" ht="15.75" customHeight="1">
      <c r="A91" s="655"/>
      <c r="B91" s="656"/>
      <c r="C91" s="609"/>
      <c r="D91" s="609"/>
      <c r="E91" s="298"/>
      <c r="F91" s="20"/>
      <c r="G91" s="90"/>
    </row>
    <row r="92" spans="1:7" ht="15.75" customHeight="1">
      <c r="A92" s="655"/>
      <c r="B92" s="656"/>
      <c r="C92" s="609"/>
      <c r="D92" s="609"/>
      <c r="E92" s="298"/>
      <c r="F92" s="20"/>
      <c r="G92" s="90"/>
    </row>
    <row r="93" spans="1:7" ht="16.5" customHeight="1" thickBot="1">
      <c r="A93" s="655"/>
      <c r="B93" s="656"/>
      <c r="C93" s="620"/>
      <c r="D93" s="620"/>
      <c r="E93" s="299"/>
      <c r="F93" s="20"/>
      <c r="G93" s="301"/>
    </row>
    <row r="94" spans="1:7" ht="32" thickBot="1">
      <c r="A94" s="62"/>
      <c r="B94" s="302"/>
      <c r="C94" s="58"/>
      <c r="D94" s="50"/>
      <c r="E94" s="303">
        <f>SUM(E74:E93)</f>
        <v>15</v>
      </c>
      <c r="F94" s="82">
        <v>3.3334999999999999</v>
      </c>
      <c r="G94" s="304">
        <f>E94*F94</f>
        <v>50.002499999999998</v>
      </c>
    </row>
    <row r="95" spans="1:7" ht="15.75" customHeight="1">
      <c r="A95" s="305"/>
      <c r="B95" s="306"/>
      <c r="C95" s="608">
        <f>C88+1</f>
        <v>14</v>
      </c>
      <c r="D95" s="609" t="str">
        <f>'AME Lean Sensei Questions'!I95</f>
        <v>A+</v>
      </c>
      <c r="E95" s="297">
        <f>IF(D95="A+",5,IF(D95="A",4,IF(D95="B",3,IF(D95="C",2,IF(D95="D",1,IF(D95="F",0," "))))))</f>
        <v>5</v>
      </c>
      <c r="F95" s="20"/>
      <c r="G95" s="89"/>
    </row>
    <row r="96" spans="1:7" ht="15.75" customHeight="1">
      <c r="A96" s="305"/>
      <c r="B96" s="306"/>
      <c r="C96" s="609"/>
      <c r="D96" s="609"/>
      <c r="E96" s="298"/>
      <c r="F96" s="20"/>
      <c r="G96" s="90"/>
    </row>
    <row r="97" spans="1:7" ht="15.75" customHeight="1">
      <c r="A97" s="305"/>
      <c r="B97" s="306"/>
      <c r="C97" s="609"/>
      <c r="D97" s="609"/>
      <c r="E97" s="298"/>
      <c r="F97" s="20"/>
      <c r="G97" s="90"/>
    </row>
    <row r="98" spans="1:7" ht="15.75" customHeight="1">
      <c r="A98" s="305"/>
      <c r="B98" s="306"/>
      <c r="C98" s="609"/>
      <c r="D98" s="609"/>
      <c r="E98" s="298"/>
      <c r="F98" s="20"/>
      <c r="G98" s="90"/>
    </row>
    <row r="99" spans="1:7" ht="15.75" customHeight="1">
      <c r="A99" s="305"/>
      <c r="B99" s="306"/>
      <c r="C99" s="609"/>
      <c r="D99" s="609"/>
      <c r="E99" s="298"/>
      <c r="F99" s="20"/>
      <c r="G99" s="90"/>
    </row>
    <row r="100" spans="1:7" ht="16.5" customHeight="1" thickBot="1">
      <c r="A100" s="305"/>
      <c r="B100" s="306"/>
      <c r="C100" s="620"/>
      <c r="D100" s="620"/>
      <c r="E100" s="299"/>
      <c r="F100" s="20"/>
      <c r="G100" s="90"/>
    </row>
    <row r="101" spans="1:7" ht="32" thickBot="1">
      <c r="A101" s="305"/>
      <c r="B101" s="306"/>
      <c r="C101" s="58"/>
      <c r="D101" s="50"/>
      <c r="E101" s="50"/>
      <c r="F101" s="20"/>
      <c r="G101" s="90"/>
    </row>
    <row r="102" spans="1:7" ht="15.75" customHeight="1">
      <c r="A102" s="305"/>
      <c r="B102" s="306"/>
      <c r="C102" s="608">
        <f>C95+1</f>
        <v>15</v>
      </c>
      <c r="D102" s="609" t="str">
        <f>'AME Lean Sensei Questions'!I102</f>
        <v>A+</v>
      </c>
      <c r="E102" s="297">
        <f>IF(D102="A+",5,IF(D102="A",4,IF(D102="B",3,IF(D102="C",2,IF(D102="D",1,IF(D102="F",0," "))))))</f>
        <v>5</v>
      </c>
      <c r="F102" s="20"/>
      <c r="G102" s="89"/>
    </row>
    <row r="103" spans="1:7" ht="15.75" customHeight="1">
      <c r="A103" s="305"/>
      <c r="B103" s="306"/>
      <c r="C103" s="609"/>
      <c r="D103" s="609"/>
      <c r="E103" s="298"/>
      <c r="F103" s="20"/>
      <c r="G103" s="90"/>
    </row>
    <row r="104" spans="1:7" ht="15.75" customHeight="1">
      <c r="A104" s="305"/>
      <c r="B104" s="306"/>
      <c r="C104" s="609"/>
      <c r="D104" s="609"/>
      <c r="E104" s="298"/>
      <c r="F104" s="20"/>
      <c r="G104" s="90"/>
    </row>
    <row r="105" spans="1:7" ht="15.75" customHeight="1">
      <c r="A105" s="305"/>
      <c r="B105" s="306"/>
      <c r="C105" s="609"/>
      <c r="D105" s="609"/>
      <c r="E105" s="298"/>
      <c r="F105" s="20"/>
      <c r="G105" s="90"/>
    </row>
    <row r="106" spans="1:7" ht="15.75" customHeight="1">
      <c r="A106" s="305"/>
      <c r="B106" s="306"/>
      <c r="C106" s="609"/>
      <c r="D106" s="609"/>
      <c r="E106" s="298"/>
      <c r="F106" s="20"/>
      <c r="G106" s="90"/>
    </row>
    <row r="107" spans="1:7" ht="16.5" customHeight="1" thickBot="1">
      <c r="A107" s="305"/>
      <c r="B107" s="306"/>
      <c r="C107" s="620"/>
      <c r="D107" s="620"/>
      <c r="E107" s="299"/>
      <c r="F107" s="20"/>
      <c r="G107" s="90"/>
    </row>
    <row r="108" spans="1:7" ht="32" thickBot="1">
      <c r="A108" s="305"/>
      <c r="B108" s="306"/>
      <c r="C108" s="58"/>
      <c r="D108" s="50"/>
      <c r="E108" s="50"/>
      <c r="F108" s="20"/>
      <c r="G108" s="90"/>
    </row>
    <row r="109" spans="1:7" ht="15.75" customHeight="1">
      <c r="A109" s="305"/>
      <c r="B109" s="306"/>
      <c r="C109" s="608">
        <f>C102+1</f>
        <v>16</v>
      </c>
      <c r="D109" s="609" t="str">
        <f>'AME Lean Sensei Questions'!I109</f>
        <v>A+</v>
      </c>
      <c r="E109" s="297">
        <f>IF(D109="A+",5,IF(D109="A",4,IF(D109="B",3,IF(D109="C",2,IF(D109="D",1,IF(D109="F",0," "))))))</f>
        <v>5</v>
      </c>
      <c r="F109" s="20"/>
      <c r="G109" s="89"/>
    </row>
    <row r="110" spans="1:7" ht="15.75" customHeight="1">
      <c r="A110" s="305"/>
      <c r="B110" s="306"/>
      <c r="C110" s="609"/>
      <c r="D110" s="609"/>
      <c r="E110" s="298"/>
      <c r="F110" s="20"/>
      <c r="G110" s="90"/>
    </row>
    <row r="111" spans="1:7" ht="15.75" customHeight="1">
      <c r="A111" s="305"/>
      <c r="B111" s="306"/>
      <c r="C111" s="609"/>
      <c r="D111" s="609"/>
      <c r="E111" s="298"/>
      <c r="F111" s="20"/>
      <c r="G111" s="90"/>
    </row>
    <row r="112" spans="1:7" ht="15.75" customHeight="1">
      <c r="A112" s="305"/>
      <c r="B112" s="306"/>
      <c r="C112" s="609"/>
      <c r="D112" s="609"/>
      <c r="E112" s="298"/>
      <c r="F112" s="20"/>
      <c r="G112" s="90"/>
    </row>
    <row r="113" spans="1:7" ht="15.75" customHeight="1">
      <c r="A113" s="305"/>
      <c r="B113" s="306"/>
      <c r="C113" s="609"/>
      <c r="D113" s="609"/>
      <c r="E113" s="298"/>
      <c r="F113" s="20"/>
      <c r="G113" s="90"/>
    </row>
    <row r="114" spans="1:7" ht="16.5" customHeight="1" thickBot="1">
      <c r="A114" s="305"/>
      <c r="B114" s="306"/>
      <c r="C114" s="620"/>
      <c r="D114" s="620"/>
      <c r="E114" s="299"/>
      <c r="F114" s="20"/>
      <c r="G114" s="90"/>
    </row>
    <row r="115" spans="1:7" ht="32" thickBot="1">
      <c r="A115" s="305"/>
      <c r="B115" s="306"/>
      <c r="C115" s="58"/>
      <c r="D115" s="50"/>
      <c r="E115" s="50"/>
      <c r="F115" s="20"/>
      <c r="G115" s="90"/>
    </row>
    <row r="116" spans="1:7" ht="15.75" customHeight="1">
      <c r="A116" s="305"/>
      <c r="B116" s="306"/>
      <c r="C116" s="608">
        <f>C109+1</f>
        <v>17</v>
      </c>
      <c r="D116" s="609" t="str">
        <f>'AME Lean Sensei Questions'!I116</f>
        <v>A+</v>
      </c>
      <c r="E116" s="297">
        <f>IF(D116="A+",5,IF(D116="A",4,IF(D116="B",3,IF(D116="C",2,IF(D116="D",1,IF(D116="F",0," "))))))</f>
        <v>5</v>
      </c>
      <c r="F116" s="20"/>
      <c r="G116" s="89"/>
    </row>
    <row r="117" spans="1:7" ht="15.75" customHeight="1">
      <c r="A117" s="305"/>
      <c r="B117" s="306"/>
      <c r="C117" s="609"/>
      <c r="D117" s="609"/>
      <c r="E117" s="298"/>
      <c r="F117" s="20"/>
      <c r="G117" s="90"/>
    </row>
    <row r="118" spans="1:7" ht="15.75" customHeight="1">
      <c r="A118" s="305"/>
      <c r="B118" s="306"/>
      <c r="C118" s="609"/>
      <c r="D118" s="609"/>
      <c r="E118" s="298"/>
      <c r="F118" s="20"/>
      <c r="G118" s="90"/>
    </row>
    <row r="119" spans="1:7" ht="15.75" customHeight="1">
      <c r="A119" s="305"/>
      <c r="B119" s="306"/>
      <c r="C119" s="609"/>
      <c r="D119" s="609"/>
      <c r="E119" s="298"/>
      <c r="F119" s="20"/>
      <c r="G119" s="90"/>
    </row>
    <row r="120" spans="1:7" ht="15.75" customHeight="1">
      <c r="A120" s="305"/>
      <c r="B120" s="306"/>
      <c r="C120" s="609"/>
      <c r="D120" s="609"/>
      <c r="E120" s="298"/>
      <c r="F120" s="20"/>
      <c r="G120" s="90"/>
    </row>
    <row r="121" spans="1:7" ht="16.5" customHeight="1" thickBot="1">
      <c r="A121" s="305"/>
      <c r="B121" s="306"/>
      <c r="C121" s="620"/>
      <c r="D121" s="620"/>
      <c r="E121" s="299"/>
      <c r="F121" s="20"/>
      <c r="G121" s="90"/>
    </row>
    <row r="122" spans="1:7" ht="32" thickBot="1">
      <c r="A122" s="62"/>
      <c r="B122" s="302"/>
      <c r="C122" s="58"/>
      <c r="D122" s="50"/>
      <c r="E122" s="303">
        <f>SUM(E95:E121)</f>
        <v>20</v>
      </c>
      <c r="F122" s="82">
        <v>3.3334999999999999</v>
      </c>
      <c r="G122" s="304">
        <f>E122*F122</f>
        <v>66.67</v>
      </c>
    </row>
    <row r="123" spans="1:7" ht="15.75" customHeight="1">
      <c r="A123" s="669" t="s">
        <v>598</v>
      </c>
      <c r="B123" s="672" t="s">
        <v>187</v>
      </c>
      <c r="C123" s="608">
        <f>C116+1</f>
        <v>18</v>
      </c>
      <c r="D123" s="609" t="str">
        <f>'AME Lean Sensei Questions'!I123</f>
        <v>A+</v>
      </c>
      <c r="E123" s="297">
        <f>IF(D123="A+",5,IF(D123="A",4,IF(D123="B",3,IF(D123="C",2,IF(D123="D",1,IF(D123="F",0," "))))))</f>
        <v>5</v>
      </c>
      <c r="F123" s="20"/>
      <c r="G123" s="89"/>
    </row>
    <row r="124" spans="1:7" ht="15.75" customHeight="1">
      <c r="A124" s="670"/>
      <c r="B124" s="673"/>
      <c r="C124" s="609"/>
      <c r="D124" s="609"/>
      <c r="E124" s="298"/>
      <c r="F124" s="20"/>
      <c r="G124" s="90"/>
    </row>
    <row r="125" spans="1:7" ht="15.75" customHeight="1">
      <c r="A125" s="670"/>
      <c r="B125" s="673"/>
      <c r="C125" s="609"/>
      <c r="D125" s="609"/>
      <c r="E125" s="298"/>
      <c r="F125" s="20"/>
      <c r="G125" s="90"/>
    </row>
    <row r="126" spans="1:7" ht="15.75" customHeight="1">
      <c r="A126" s="670"/>
      <c r="B126" s="673"/>
      <c r="C126" s="609"/>
      <c r="D126" s="609"/>
      <c r="E126" s="298"/>
      <c r="F126" s="20"/>
      <c r="G126" s="90"/>
    </row>
    <row r="127" spans="1:7" ht="15.75" customHeight="1">
      <c r="A127" s="670"/>
      <c r="B127" s="673"/>
      <c r="C127" s="609"/>
      <c r="D127" s="609"/>
      <c r="E127" s="298"/>
      <c r="F127" s="20"/>
      <c r="G127" s="90"/>
    </row>
    <row r="128" spans="1:7" ht="16.5" customHeight="1" thickBot="1">
      <c r="A128" s="670"/>
      <c r="B128" s="673"/>
      <c r="C128" s="620"/>
      <c r="D128" s="620"/>
      <c r="E128" s="299"/>
      <c r="F128" s="20"/>
      <c r="G128" s="90"/>
    </row>
    <row r="129" spans="1:7" ht="17" thickBot="1">
      <c r="A129" s="670"/>
      <c r="B129" s="673"/>
      <c r="C129" s="58"/>
      <c r="D129" s="50"/>
      <c r="E129" s="50"/>
      <c r="F129" s="20"/>
      <c r="G129" s="90"/>
    </row>
    <row r="130" spans="1:7" ht="15.75" customHeight="1">
      <c r="A130" s="670"/>
      <c r="B130" s="673"/>
      <c r="C130" s="608">
        <f>C123+1</f>
        <v>19</v>
      </c>
      <c r="D130" s="609" t="str">
        <f>'AME Lean Sensei Questions'!I130</f>
        <v>A+</v>
      </c>
      <c r="E130" s="297">
        <f>IF(D130="A+",5,IF(D130="A",4,IF(D130="B",3,IF(D130="C",2,IF(D130="D",1,IF(D130="F",0," "))))))</f>
        <v>5</v>
      </c>
      <c r="F130" s="20"/>
      <c r="G130" s="90"/>
    </row>
    <row r="131" spans="1:7" ht="15.75" customHeight="1">
      <c r="A131" s="670"/>
      <c r="B131" s="673"/>
      <c r="C131" s="609"/>
      <c r="D131" s="609"/>
      <c r="E131" s="298"/>
      <c r="F131" s="20"/>
      <c r="G131" s="90"/>
    </row>
    <row r="132" spans="1:7" ht="15.75" customHeight="1">
      <c r="A132" s="670"/>
      <c r="B132" s="673"/>
      <c r="C132" s="609"/>
      <c r="D132" s="609"/>
      <c r="E132" s="298"/>
      <c r="F132" s="20"/>
      <c r="G132" s="90"/>
    </row>
    <row r="133" spans="1:7" ht="15.75" customHeight="1">
      <c r="A133" s="670"/>
      <c r="B133" s="673"/>
      <c r="C133" s="609"/>
      <c r="D133" s="609"/>
      <c r="E133" s="298"/>
      <c r="F133" s="20"/>
      <c r="G133" s="90"/>
    </row>
    <row r="134" spans="1:7" ht="15.75" customHeight="1">
      <c r="A134" s="670"/>
      <c r="B134" s="673"/>
      <c r="C134" s="609"/>
      <c r="D134" s="609"/>
      <c r="E134" s="298"/>
      <c r="F134" s="20"/>
      <c r="G134" s="90"/>
    </row>
    <row r="135" spans="1:7" ht="16.5" customHeight="1" thickBot="1">
      <c r="A135" s="670"/>
      <c r="B135" s="673"/>
      <c r="C135" s="620"/>
      <c r="D135" s="620"/>
      <c r="E135" s="299"/>
      <c r="F135" s="20"/>
      <c r="G135" s="90"/>
    </row>
    <row r="136" spans="1:7" ht="17" thickBot="1">
      <c r="A136" s="670"/>
      <c r="B136" s="673"/>
      <c r="C136" s="58"/>
      <c r="D136" s="50"/>
      <c r="E136" s="50"/>
      <c r="F136" s="20"/>
      <c r="G136" s="90"/>
    </row>
    <row r="137" spans="1:7" ht="15.75" customHeight="1">
      <c r="A137" s="670"/>
      <c r="B137" s="673"/>
      <c r="C137" s="608">
        <f>C130+1</f>
        <v>20</v>
      </c>
      <c r="D137" s="609" t="str">
        <f>'AME Lean Sensei Questions'!I137</f>
        <v>A+</v>
      </c>
      <c r="E137" s="297">
        <f>IF(D137="A+",5,IF(D137="A",4,IF(D137="B",3,IF(D137="C",2,IF(D137="D",1,IF(D137="F",0," "))))))</f>
        <v>5</v>
      </c>
      <c r="F137" s="20"/>
      <c r="G137" s="90"/>
    </row>
    <row r="138" spans="1:7" ht="15.75" customHeight="1">
      <c r="A138" s="670"/>
      <c r="B138" s="673"/>
      <c r="C138" s="609"/>
      <c r="D138" s="609"/>
      <c r="E138" s="298"/>
      <c r="F138" s="20"/>
      <c r="G138" s="90"/>
    </row>
    <row r="139" spans="1:7" ht="15.75" customHeight="1">
      <c r="A139" s="670"/>
      <c r="B139" s="673"/>
      <c r="C139" s="609"/>
      <c r="D139" s="609"/>
      <c r="E139" s="298"/>
      <c r="F139" s="20"/>
      <c r="G139" s="90"/>
    </row>
    <row r="140" spans="1:7" ht="15.75" customHeight="1">
      <c r="A140" s="670"/>
      <c r="B140" s="673"/>
      <c r="C140" s="609"/>
      <c r="D140" s="609"/>
      <c r="E140" s="298"/>
      <c r="F140" s="20"/>
      <c r="G140" s="90"/>
    </row>
    <row r="141" spans="1:7" ht="15.75" customHeight="1">
      <c r="A141" s="670"/>
      <c r="B141" s="673"/>
      <c r="C141" s="609"/>
      <c r="D141" s="609"/>
      <c r="E141" s="298"/>
      <c r="F141" s="20"/>
      <c r="G141" s="90"/>
    </row>
    <row r="142" spans="1:7" ht="16.5" customHeight="1" thickBot="1">
      <c r="A142" s="670"/>
      <c r="B142" s="673"/>
      <c r="C142" s="620"/>
      <c r="D142" s="620"/>
      <c r="E142" s="299"/>
      <c r="F142" s="20"/>
      <c r="G142" s="90"/>
    </row>
    <row r="143" spans="1:7" ht="17" thickBot="1">
      <c r="A143" s="670"/>
      <c r="B143" s="673"/>
      <c r="C143" s="58"/>
      <c r="D143" s="50"/>
      <c r="E143" s="50"/>
      <c r="F143" s="20"/>
      <c r="G143" s="90"/>
    </row>
    <row r="144" spans="1:7" ht="15.75" customHeight="1">
      <c r="A144" s="670"/>
      <c r="B144" s="673"/>
      <c r="C144" s="608">
        <f>C137+1</f>
        <v>21</v>
      </c>
      <c r="D144" s="609" t="str">
        <f>'AME Lean Sensei Questions'!I144</f>
        <v>A+</v>
      </c>
      <c r="E144" s="297">
        <f>IF(D144="A+",5,IF(D144="A",4,IF(D144="B",3,IF(D144="C",2,IF(D144="D",1,IF(D144="F",0," "))))))</f>
        <v>5</v>
      </c>
      <c r="F144" s="20"/>
      <c r="G144" s="90"/>
    </row>
    <row r="145" spans="1:7" ht="15.75" customHeight="1">
      <c r="A145" s="670"/>
      <c r="B145" s="673"/>
      <c r="C145" s="609"/>
      <c r="D145" s="609"/>
      <c r="E145" s="298"/>
      <c r="F145" s="20"/>
      <c r="G145" s="90"/>
    </row>
    <row r="146" spans="1:7" ht="15.75" customHeight="1">
      <c r="A146" s="670"/>
      <c r="B146" s="673"/>
      <c r="C146" s="609"/>
      <c r="D146" s="609"/>
      <c r="E146" s="298"/>
      <c r="F146" s="20"/>
      <c r="G146" s="90"/>
    </row>
    <row r="147" spans="1:7" ht="15.75" customHeight="1">
      <c r="A147" s="670"/>
      <c r="B147" s="673"/>
      <c r="C147" s="609"/>
      <c r="D147" s="609"/>
      <c r="E147" s="298"/>
      <c r="F147" s="20"/>
      <c r="G147" s="90"/>
    </row>
    <row r="148" spans="1:7" ht="15.75" customHeight="1">
      <c r="A148" s="670"/>
      <c r="B148" s="673"/>
      <c r="C148" s="609"/>
      <c r="D148" s="609"/>
      <c r="E148" s="298"/>
      <c r="F148" s="20"/>
      <c r="G148" s="90"/>
    </row>
    <row r="149" spans="1:7" ht="16.5" customHeight="1" thickBot="1">
      <c r="A149" s="670"/>
      <c r="B149" s="673"/>
      <c r="C149" s="620"/>
      <c r="D149" s="620"/>
      <c r="E149" s="299"/>
      <c r="F149" s="20"/>
      <c r="G149" s="90"/>
    </row>
    <row r="150" spans="1:7" ht="17" thickBot="1">
      <c r="A150" s="670"/>
      <c r="B150" s="673"/>
      <c r="C150" s="58"/>
      <c r="D150" s="50"/>
      <c r="E150" s="50"/>
      <c r="F150" s="20"/>
      <c r="G150" s="90"/>
    </row>
    <row r="151" spans="1:7" ht="15.75" customHeight="1">
      <c r="A151" s="670"/>
      <c r="B151" s="673"/>
      <c r="C151" s="608">
        <f>C144+1</f>
        <v>22</v>
      </c>
      <c r="D151" s="609" t="str">
        <f>'AME Lean Sensei Questions'!I151</f>
        <v>A+</v>
      </c>
      <c r="E151" s="297">
        <f>IF(D151="A+",5,IF(D151="A",4,IF(D151="B",3,IF(D151="C",2,IF(D151="D",1,IF(D151="F",0," "))))))</f>
        <v>5</v>
      </c>
      <c r="F151" s="20"/>
      <c r="G151" s="90"/>
    </row>
    <row r="152" spans="1:7" ht="15.75" customHeight="1">
      <c r="A152" s="670"/>
      <c r="B152" s="673"/>
      <c r="C152" s="609"/>
      <c r="D152" s="609"/>
      <c r="E152" s="298"/>
      <c r="F152" s="20"/>
      <c r="G152" s="90"/>
    </row>
    <row r="153" spans="1:7" ht="15.75" customHeight="1">
      <c r="A153" s="670"/>
      <c r="B153" s="673"/>
      <c r="C153" s="609"/>
      <c r="D153" s="609"/>
      <c r="E153" s="298"/>
      <c r="F153" s="20"/>
      <c r="G153" s="90"/>
    </row>
    <row r="154" spans="1:7" ht="15.75" customHeight="1">
      <c r="A154" s="670"/>
      <c r="B154" s="673"/>
      <c r="C154" s="609"/>
      <c r="D154" s="609"/>
      <c r="E154" s="298"/>
      <c r="F154" s="20"/>
      <c r="G154" s="90"/>
    </row>
    <row r="155" spans="1:7" ht="15.75" customHeight="1">
      <c r="A155" s="670"/>
      <c r="B155" s="673"/>
      <c r="C155" s="609"/>
      <c r="D155" s="609"/>
      <c r="E155" s="298"/>
      <c r="F155" s="20"/>
      <c r="G155" s="90"/>
    </row>
    <row r="156" spans="1:7" ht="16.5" customHeight="1" thickBot="1">
      <c r="A156" s="670"/>
      <c r="B156" s="673"/>
      <c r="C156" s="620"/>
      <c r="D156" s="620"/>
      <c r="E156" s="299"/>
      <c r="F156" s="20"/>
      <c r="G156" s="90"/>
    </row>
    <row r="157" spans="1:7" ht="17" thickBot="1">
      <c r="A157" s="670"/>
      <c r="B157" s="673"/>
      <c r="C157" s="58"/>
      <c r="D157" s="50"/>
      <c r="E157" s="50"/>
      <c r="F157" s="20"/>
      <c r="G157" s="90"/>
    </row>
    <row r="158" spans="1:7" ht="15.75" customHeight="1">
      <c r="A158" s="670"/>
      <c r="B158" s="673"/>
      <c r="C158" s="608">
        <f>C151+1</f>
        <v>23</v>
      </c>
      <c r="D158" s="609" t="str">
        <f>'AME Lean Sensei Questions'!I158</f>
        <v>A+</v>
      </c>
      <c r="E158" s="297">
        <f>IF(D158="A+",5,IF(D158="A",4,IF(D158="B",3,IF(D158="C",2,IF(D158="D",1,IF(D158="F",0," "))))))</f>
        <v>5</v>
      </c>
      <c r="F158" s="20"/>
      <c r="G158" s="90"/>
    </row>
    <row r="159" spans="1:7" ht="15.75" customHeight="1">
      <c r="A159" s="670"/>
      <c r="B159" s="673"/>
      <c r="C159" s="609"/>
      <c r="D159" s="609"/>
      <c r="E159" s="298"/>
      <c r="F159" s="20"/>
      <c r="G159" s="90"/>
    </row>
    <row r="160" spans="1:7" ht="15.75" customHeight="1">
      <c r="A160" s="670"/>
      <c r="B160" s="673"/>
      <c r="C160" s="609"/>
      <c r="D160" s="609"/>
      <c r="E160" s="298"/>
      <c r="F160" s="20"/>
      <c r="G160" s="90"/>
    </row>
    <row r="161" spans="1:7" ht="15.75" customHeight="1">
      <c r="A161" s="670"/>
      <c r="B161" s="673"/>
      <c r="C161" s="609"/>
      <c r="D161" s="609"/>
      <c r="E161" s="298"/>
      <c r="F161" s="20"/>
      <c r="G161" s="90"/>
    </row>
    <row r="162" spans="1:7" ht="15.75" customHeight="1">
      <c r="A162" s="670"/>
      <c r="B162" s="673"/>
      <c r="C162" s="609"/>
      <c r="D162" s="609"/>
      <c r="E162" s="298"/>
      <c r="F162" s="20"/>
      <c r="G162" s="90"/>
    </row>
    <row r="163" spans="1:7" ht="16.5" customHeight="1" thickBot="1">
      <c r="A163" s="670"/>
      <c r="B163" s="673"/>
      <c r="C163" s="620"/>
      <c r="D163" s="620"/>
      <c r="E163" s="299"/>
      <c r="F163" s="20"/>
      <c r="G163" s="90"/>
    </row>
    <row r="164" spans="1:7" ht="17" thickBot="1">
      <c r="A164" s="670"/>
      <c r="B164" s="54"/>
      <c r="C164" s="58"/>
      <c r="D164" s="50"/>
      <c r="E164" s="50"/>
      <c r="F164" s="20"/>
      <c r="G164" s="90"/>
    </row>
    <row r="165" spans="1:7" ht="15.75" customHeight="1">
      <c r="A165" s="670"/>
      <c r="B165" s="726" t="s">
        <v>215</v>
      </c>
      <c r="C165" s="608">
        <f>C158+1</f>
        <v>24</v>
      </c>
      <c r="D165" s="609" t="str">
        <f>'AME Lean Sensei Questions'!I165</f>
        <v>A+</v>
      </c>
      <c r="E165" s="297">
        <f>IF(D165="A+",5,IF(D165="A",4,IF(D165="B",3,IF(D165="C",2,IF(D165="D",1,IF(D165="F",0," "))))))</f>
        <v>5</v>
      </c>
      <c r="F165" s="20"/>
      <c r="G165" s="90"/>
    </row>
    <row r="166" spans="1:7" ht="15.75" customHeight="1">
      <c r="A166" s="670"/>
      <c r="B166" s="673"/>
      <c r="C166" s="609"/>
      <c r="D166" s="609"/>
      <c r="E166" s="298"/>
      <c r="F166" s="20"/>
      <c r="G166" s="90"/>
    </row>
    <row r="167" spans="1:7" ht="15.75" customHeight="1">
      <c r="A167" s="670"/>
      <c r="B167" s="673"/>
      <c r="C167" s="609"/>
      <c r="D167" s="609"/>
      <c r="E167" s="298"/>
      <c r="F167" s="20"/>
      <c r="G167" s="90"/>
    </row>
    <row r="168" spans="1:7" ht="15.75" customHeight="1">
      <c r="A168" s="670"/>
      <c r="B168" s="673"/>
      <c r="C168" s="609"/>
      <c r="D168" s="609"/>
      <c r="E168" s="298"/>
      <c r="F168" s="20"/>
      <c r="G168" s="90"/>
    </row>
    <row r="169" spans="1:7" ht="15.75" customHeight="1">
      <c r="A169" s="670"/>
      <c r="B169" s="673"/>
      <c r="C169" s="609"/>
      <c r="D169" s="609"/>
      <c r="E169" s="298"/>
      <c r="F169" s="20"/>
      <c r="G169" s="90"/>
    </row>
    <row r="170" spans="1:7" ht="16.5" customHeight="1" thickBot="1">
      <c r="A170" s="670"/>
      <c r="B170" s="673"/>
      <c r="C170" s="620"/>
      <c r="D170" s="620"/>
      <c r="E170" s="299"/>
      <c r="F170" s="20"/>
      <c r="G170" s="90"/>
    </row>
    <row r="171" spans="1:7" ht="17" thickBot="1">
      <c r="A171" s="670"/>
      <c r="B171" s="673"/>
      <c r="C171" s="58"/>
      <c r="D171" s="50"/>
      <c r="E171" s="50"/>
      <c r="F171" s="20"/>
      <c r="G171" s="90"/>
    </row>
    <row r="172" spans="1:7" ht="15.75" customHeight="1">
      <c r="A172" s="670"/>
      <c r="B172" s="673"/>
      <c r="C172" s="608">
        <f>C165+1</f>
        <v>25</v>
      </c>
      <c r="D172" s="609" t="str">
        <f>'AME Lean Sensei Questions'!I172</f>
        <v>A+</v>
      </c>
      <c r="E172" s="297">
        <f>IF(D172="A+",5,IF(D172="A",4,IF(D172="B",3,IF(D172="C",2,IF(D172="D",1,IF(D172="F",0," "))))))</f>
        <v>5</v>
      </c>
      <c r="F172" s="20"/>
      <c r="G172" s="90"/>
    </row>
    <row r="173" spans="1:7" ht="15.75" customHeight="1">
      <c r="A173" s="670"/>
      <c r="B173" s="673"/>
      <c r="C173" s="609"/>
      <c r="D173" s="609"/>
      <c r="E173" s="298"/>
      <c r="F173" s="20"/>
      <c r="G173" s="90"/>
    </row>
    <row r="174" spans="1:7" ht="15.75" customHeight="1">
      <c r="A174" s="670"/>
      <c r="B174" s="673"/>
      <c r="C174" s="609"/>
      <c r="D174" s="609"/>
      <c r="E174" s="298"/>
      <c r="F174" s="20"/>
      <c r="G174" s="90"/>
    </row>
    <row r="175" spans="1:7" ht="15.75" customHeight="1">
      <c r="A175" s="670"/>
      <c r="B175" s="673"/>
      <c r="C175" s="609"/>
      <c r="D175" s="609"/>
      <c r="E175" s="298"/>
      <c r="F175" s="20"/>
      <c r="G175" s="90"/>
    </row>
    <row r="176" spans="1:7" ht="15.75" customHeight="1">
      <c r="A176" s="670"/>
      <c r="B176" s="673"/>
      <c r="C176" s="609"/>
      <c r="D176" s="609"/>
      <c r="E176" s="298"/>
      <c r="F176" s="20"/>
      <c r="G176" s="90"/>
    </row>
    <row r="177" spans="1:7" ht="16.5" customHeight="1" thickBot="1">
      <c r="A177" s="670"/>
      <c r="B177" s="673"/>
      <c r="C177" s="620"/>
      <c r="D177" s="620"/>
      <c r="E177" s="299"/>
      <c r="F177" s="20"/>
      <c r="G177" s="90"/>
    </row>
    <row r="178" spans="1:7" ht="17" thickBot="1">
      <c r="A178" s="670"/>
      <c r="B178" s="673"/>
      <c r="C178" s="58"/>
      <c r="D178" s="50"/>
      <c r="E178" s="50"/>
      <c r="F178" s="20"/>
      <c r="G178" s="90"/>
    </row>
    <row r="179" spans="1:7" ht="15.75" customHeight="1">
      <c r="A179" s="670"/>
      <c r="B179" s="673"/>
      <c r="C179" s="608">
        <f>C172+1</f>
        <v>26</v>
      </c>
      <c r="D179" s="609" t="str">
        <f>'AME Lean Sensei Questions'!I179</f>
        <v>A+</v>
      </c>
      <c r="E179" s="297">
        <f>IF(D179="A+",5,IF(D179="A",4,IF(D179="B",3,IF(D179="C",2,IF(D179="D",1,IF(D179="F",0," "))))))</f>
        <v>5</v>
      </c>
      <c r="F179" s="20"/>
      <c r="G179" s="90"/>
    </row>
    <row r="180" spans="1:7" ht="15.75" customHeight="1">
      <c r="A180" s="670"/>
      <c r="B180" s="673"/>
      <c r="C180" s="609"/>
      <c r="D180" s="609"/>
      <c r="E180" s="298"/>
      <c r="F180" s="20"/>
      <c r="G180" s="90"/>
    </row>
    <row r="181" spans="1:7" ht="15.75" customHeight="1">
      <c r="A181" s="670"/>
      <c r="B181" s="673"/>
      <c r="C181" s="609"/>
      <c r="D181" s="609"/>
      <c r="E181" s="298"/>
      <c r="F181" s="20"/>
      <c r="G181" s="90"/>
    </row>
    <row r="182" spans="1:7" ht="15.75" customHeight="1">
      <c r="A182" s="670"/>
      <c r="B182" s="673"/>
      <c r="C182" s="609"/>
      <c r="D182" s="609"/>
      <c r="E182" s="298"/>
      <c r="F182" s="20"/>
      <c r="G182" s="90"/>
    </row>
    <row r="183" spans="1:7" ht="15.75" customHeight="1">
      <c r="A183" s="670"/>
      <c r="B183" s="673"/>
      <c r="C183" s="609"/>
      <c r="D183" s="609"/>
      <c r="E183" s="298"/>
      <c r="F183" s="20"/>
      <c r="G183" s="90"/>
    </row>
    <row r="184" spans="1:7" ht="16.5" customHeight="1" thickBot="1">
      <c r="A184" s="670"/>
      <c r="B184" s="673"/>
      <c r="C184" s="620"/>
      <c r="D184" s="620"/>
      <c r="E184" s="299"/>
      <c r="F184" s="20"/>
      <c r="G184" s="90"/>
    </row>
    <row r="185" spans="1:7" ht="17" thickBot="1">
      <c r="A185" s="670"/>
      <c r="B185" s="673"/>
      <c r="C185" s="58"/>
      <c r="D185" s="50"/>
      <c r="E185" s="50"/>
      <c r="F185" s="20"/>
      <c r="G185" s="90"/>
    </row>
    <row r="186" spans="1:7" ht="15.75" customHeight="1">
      <c r="A186" s="670"/>
      <c r="B186" s="673"/>
      <c r="C186" s="608">
        <f>C179+1</f>
        <v>27</v>
      </c>
      <c r="D186" s="609" t="str">
        <f>'AME Lean Sensei Questions'!I186</f>
        <v>A+</v>
      </c>
      <c r="E186" s="297">
        <f>IF(D186="A+",5,IF(D186="A",4,IF(D186="B",3,IF(D186="C",2,IF(D186="D",1,IF(D186="F",0," "))))))</f>
        <v>5</v>
      </c>
      <c r="F186" s="20"/>
      <c r="G186" s="90"/>
    </row>
    <row r="187" spans="1:7" ht="15.75" customHeight="1">
      <c r="A187" s="670"/>
      <c r="B187" s="673"/>
      <c r="C187" s="609"/>
      <c r="D187" s="609"/>
      <c r="E187" s="298"/>
      <c r="F187" s="20"/>
      <c r="G187" s="90"/>
    </row>
    <row r="188" spans="1:7" ht="15.75" customHeight="1">
      <c r="A188" s="670"/>
      <c r="B188" s="673"/>
      <c r="C188" s="609"/>
      <c r="D188" s="609"/>
      <c r="E188" s="298"/>
      <c r="F188" s="20"/>
      <c r="G188" s="90"/>
    </row>
    <row r="189" spans="1:7" ht="15.75" customHeight="1">
      <c r="A189" s="670"/>
      <c r="B189" s="673"/>
      <c r="C189" s="609"/>
      <c r="D189" s="609"/>
      <c r="E189" s="298"/>
      <c r="F189" s="20"/>
      <c r="G189" s="90"/>
    </row>
    <row r="190" spans="1:7" ht="15.75" customHeight="1">
      <c r="A190" s="670"/>
      <c r="B190" s="673"/>
      <c r="C190" s="609"/>
      <c r="D190" s="609"/>
      <c r="E190" s="298"/>
      <c r="F190" s="20"/>
      <c r="G190" s="90"/>
    </row>
    <row r="191" spans="1:7" ht="16.5" customHeight="1" thickBot="1">
      <c r="A191" s="670"/>
      <c r="B191" s="673"/>
      <c r="C191" s="620"/>
      <c r="D191" s="620"/>
      <c r="E191" s="299"/>
      <c r="F191" s="20"/>
      <c r="G191" s="90"/>
    </row>
    <row r="192" spans="1:7" ht="17" thickBot="1">
      <c r="A192" s="670"/>
      <c r="B192" s="673"/>
      <c r="C192" s="58"/>
      <c r="D192" s="50"/>
      <c r="E192" s="50"/>
      <c r="F192" s="20"/>
      <c r="G192" s="90"/>
    </row>
    <row r="193" spans="1:7" ht="15.75" customHeight="1">
      <c r="A193" s="670"/>
      <c r="B193" s="673"/>
      <c r="C193" s="608">
        <f>C186+1</f>
        <v>28</v>
      </c>
      <c r="D193" s="609" t="str">
        <f>'AME Lean Sensei Questions'!I193</f>
        <v>A+</v>
      </c>
      <c r="E193" s="297">
        <f>IF(D193="A+",5,IF(D193="A",4,IF(D193="B",3,IF(D193="C",2,IF(D193="D",1,IF(D193="F",0," "))))))</f>
        <v>5</v>
      </c>
      <c r="F193" s="20"/>
      <c r="G193" s="90"/>
    </row>
    <row r="194" spans="1:7" ht="15.75" customHeight="1">
      <c r="A194" s="670"/>
      <c r="B194" s="673"/>
      <c r="C194" s="609"/>
      <c r="D194" s="609"/>
      <c r="E194" s="298"/>
      <c r="F194" s="20"/>
      <c r="G194" s="90"/>
    </row>
    <row r="195" spans="1:7" ht="15.75" customHeight="1">
      <c r="A195" s="670"/>
      <c r="B195" s="673"/>
      <c r="C195" s="609"/>
      <c r="D195" s="609"/>
      <c r="E195" s="298"/>
      <c r="F195" s="20"/>
      <c r="G195" s="90"/>
    </row>
    <row r="196" spans="1:7" ht="15.75" customHeight="1">
      <c r="A196" s="670"/>
      <c r="B196" s="673"/>
      <c r="C196" s="609"/>
      <c r="D196" s="609"/>
      <c r="E196" s="298"/>
      <c r="F196" s="20"/>
      <c r="G196" s="90"/>
    </row>
    <row r="197" spans="1:7" ht="15.75" customHeight="1">
      <c r="A197" s="670"/>
      <c r="B197" s="673"/>
      <c r="C197" s="609"/>
      <c r="D197" s="609"/>
      <c r="E197" s="298"/>
      <c r="F197" s="20"/>
      <c r="G197" s="90"/>
    </row>
    <row r="198" spans="1:7" ht="16.5" customHeight="1" thickBot="1">
      <c r="A198" s="670"/>
      <c r="B198" s="673"/>
      <c r="C198" s="620"/>
      <c r="D198" s="620"/>
      <c r="E198" s="299"/>
      <c r="F198" s="20"/>
      <c r="G198" s="90"/>
    </row>
    <row r="199" spans="1:7" ht="17" thickBot="1">
      <c r="A199" s="670"/>
      <c r="B199" s="54"/>
      <c r="C199" s="58"/>
      <c r="D199" s="50"/>
      <c r="E199" s="50"/>
      <c r="F199" s="20"/>
      <c r="G199" s="90"/>
    </row>
    <row r="200" spans="1:7" ht="15.75" customHeight="1">
      <c r="A200" s="670"/>
      <c r="B200" s="726" t="s">
        <v>237</v>
      </c>
      <c r="C200" s="608">
        <f>C193+1</f>
        <v>29</v>
      </c>
      <c r="D200" s="609" t="str">
        <f>'AME Lean Sensei Questions'!I200</f>
        <v>A+</v>
      </c>
      <c r="E200" s="297">
        <f>IF(D200="A+",5,IF(D200="A",4,IF(D200="B",3,IF(D200="C",2,IF(D200="D",1,IF(D200="F",0," "))))))</f>
        <v>5</v>
      </c>
      <c r="F200" s="20"/>
      <c r="G200" s="90"/>
    </row>
    <row r="201" spans="1:7" ht="15.75" customHeight="1">
      <c r="A201" s="670"/>
      <c r="B201" s="673"/>
      <c r="C201" s="609"/>
      <c r="D201" s="609"/>
      <c r="E201" s="298"/>
      <c r="F201" s="20"/>
      <c r="G201" s="90"/>
    </row>
    <row r="202" spans="1:7" ht="15.75" customHeight="1">
      <c r="A202" s="670"/>
      <c r="B202" s="673"/>
      <c r="C202" s="609"/>
      <c r="D202" s="609"/>
      <c r="E202" s="298"/>
      <c r="F202" s="20"/>
      <c r="G202" s="90"/>
    </row>
    <row r="203" spans="1:7" ht="15.75" customHeight="1">
      <c r="A203" s="670"/>
      <c r="B203" s="673"/>
      <c r="C203" s="609"/>
      <c r="D203" s="609"/>
      <c r="E203" s="298"/>
      <c r="F203" s="20"/>
      <c r="G203" s="90"/>
    </row>
    <row r="204" spans="1:7" ht="15.75" customHeight="1">
      <c r="A204" s="670"/>
      <c r="B204" s="673"/>
      <c r="C204" s="609"/>
      <c r="D204" s="609"/>
      <c r="E204" s="298"/>
      <c r="F204" s="20"/>
      <c r="G204" s="90"/>
    </row>
    <row r="205" spans="1:7" ht="16.5" customHeight="1" thickBot="1">
      <c r="A205" s="670"/>
      <c r="B205" s="673"/>
      <c r="C205" s="620"/>
      <c r="D205" s="620"/>
      <c r="E205" s="299"/>
      <c r="F205" s="20"/>
      <c r="G205" s="90"/>
    </row>
    <row r="206" spans="1:7" ht="17" thickBot="1">
      <c r="A206" s="670"/>
      <c r="B206" s="673"/>
      <c r="C206" s="58"/>
      <c r="D206" s="50"/>
      <c r="E206" s="50"/>
      <c r="F206" s="20"/>
      <c r="G206" s="90"/>
    </row>
    <row r="207" spans="1:7" ht="15.75" customHeight="1">
      <c r="A207" s="670"/>
      <c r="B207" s="673"/>
      <c r="C207" s="608">
        <f>C200+1</f>
        <v>30</v>
      </c>
      <c r="D207" s="609" t="str">
        <f>'AME Lean Sensei Questions'!I207</f>
        <v>A+</v>
      </c>
      <c r="E207" s="297">
        <f>IF(D207="A+",5,IF(D207="A",4,IF(D207="B",3,IF(D207="C",2,IF(D207="D",1,IF(D207="F",0," "))))))</f>
        <v>5</v>
      </c>
      <c r="F207" s="20"/>
      <c r="G207" s="90"/>
    </row>
    <row r="208" spans="1:7" ht="15.75" customHeight="1">
      <c r="A208" s="670"/>
      <c r="B208" s="673"/>
      <c r="C208" s="609"/>
      <c r="D208" s="609"/>
      <c r="E208" s="298"/>
      <c r="F208" s="20"/>
      <c r="G208" s="90"/>
    </row>
    <row r="209" spans="1:7" ht="15.75" customHeight="1">
      <c r="A209" s="670"/>
      <c r="B209" s="673"/>
      <c r="C209" s="609"/>
      <c r="D209" s="609"/>
      <c r="E209" s="298"/>
      <c r="F209" s="20"/>
      <c r="G209" s="90"/>
    </row>
    <row r="210" spans="1:7" ht="15.75" customHeight="1">
      <c r="A210" s="670"/>
      <c r="B210" s="673"/>
      <c r="C210" s="609"/>
      <c r="D210" s="609"/>
      <c r="E210" s="298"/>
      <c r="F210" s="20"/>
      <c r="G210" s="90"/>
    </row>
    <row r="211" spans="1:7" ht="15.75" customHeight="1">
      <c r="A211" s="670"/>
      <c r="B211" s="673"/>
      <c r="C211" s="609"/>
      <c r="D211" s="609"/>
      <c r="E211" s="298"/>
      <c r="F211" s="20"/>
      <c r="G211" s="90"/>
    </row>
    <row r="212" spans="1:7" ht="16.5" customHeight="1" thickBot="1">
      <c r="A212" s="670"/>
      <c r="B212" s="673"/>
      <c r="C212" s="620"/>
      <c r="D212" s="620"/>
      <c r="E212" s="299"/>
      <c r="F212" s="20"/>
      <c r="G212" s="90"/>
    </row>
    <row r="213" spans="1:7" ht="17" thickBot="1">
      <c r="A213" s="670"/>
      <c r="B213" s="673"/>
      <c r="C213" s="58"/>
      <c r="D213" s="50"/>
      <c r="E213" s="50"/>
      <c r="F213" s="20"/>
      <c r="G213" s="90"/>
    </row>
    <row r="214" spans="1:7" ht="15.75" customHeight="1">
      <c r="A214" s="670"/>
      <c r="B214" s="673"/>
      <c r="C214" s="608">
        <f>C207+1</f>
        <v>31</v>
      </c>
      <c r="D214" s="609" t="str">
        <f>'AME Lean Sensei Questions'!I214</f>
        <v>A+</v>
      </c>
      <c r="E214" s="297">
        <f>IF(D214="A+",5,IF(D214="A",4,IF(D214="B",3,IF(D214="C",2,IF(D214="D",1,IF(D214="F",0," "))))))</f>
        <v>5</v>
      </c>
      <c r="F214" s="20"/>
      <c r="G214" s="90"/>
    </row>
    <row r="215" spans="1:7" ht="15.75" customHeight="1">
      <c r="A215" s="670"/>
      <c r="B215" s="673"/>
      <c r="C215" s="609"/>
      <c r="D215" s="609"/>
      <c r="E215" s="298"/>
      <c r="F215" s="20"/>
      <c r="G215" s="90"/>
    </row>
    <row r="216" spans="1:7" ht="15.75" customHeight="1">
      <c r="A216" s="670"/>
      <c r="B216" s="673"/>
      <c r="C216" s="609"/>
      <c r="D216" s="609"/>
      <c r="E216" s="298"/>
      <c r="F216" s="20"/>
      <c r="G216" s="90"/>
    </row>
    <row r="217" spans="1:7" ht="15.75" customHeight="1">
      <c r="A217" s="670"/>
      <c r="B217" s="673"/>
      <c r="C217" s="609"/>
      <c r="D217" s="609"/>
      <c r="E217" s="298"/>
      <c r="F217" s="20"/>
      <c r="G217" s="90"/>
    </row>
    <row r="218" spans="1:7" ht="15.75" customHeight="1">
      <c r="A218" s="670"/>
      <c r="B218" s="673"/>
      <c r="C218" s="609"/>
      <c r="D218" s="609"/>
      <c r="E218" s="298"/>
      <c r="F218" s="20"/>
      <c r="G218" s="90"/>
    </row>
    <row r="219" spans="1:7" ht="16.5" customHeight="1" thickBot="1">
      <c r="A219" s="670"/>
      <c r="B219" s="673"/>
      <c r="C219" s="620"/>
      <c r="D219" s="620"/>
      <c r="E219" s="299"/>
      <c r="F219" s="20"/>
      <c r="G219" s="90"/>
    </row>
    <row r="220" spans="1:7" ht="17" thickBot="1">
      <c r="A220" s="670"/>
      <c r="B220" s="673"/>
      <c r="C220" s="58"/>
      <c r="D220" s="50"/>
      <c r="E220" s="50"/>
      <c r="F220" s="20"/>
      <c r="G220" s="90"/>
    </row>
    <row r="221" spans="1:7" ht="15.75" customHeight="1">
      <c r="A221" s="670"/>
      <c r="B221" s="673"/>
      <c r="C221" s="608">
        <f>C214+1</f>
        <v>32</v>
      </c>
      <c r="D221" s="609" t="str">
        <f>'AME Lean Sensei Questions'!I221</f>
        <v>A+</v>
      </c>
      <c r="E221" s="297">
        <f>IF(D221="A+",5,IF(D221="A",4,IF(D221="B",3,IF(D221="C",2,IF(D221="D",1,IF(D221="F",0," "))))))</f>
        <v>5</v>
      </c>
      <c r="F221" s="20"/>
      <c r="G221" s="90"/>
    </row>
    <row r="222" spans="1:7" ht="15.75" customHeight="1">
      <c r="A222" s="670"/>
      <c r="B222" s="673"/>
      <c r="C222" s="609"/>
      <c r="D222" s="609"/>
      <c r="E222" s="298"/>
      <c r="F222" s="20"/>
      <c r="G222" s="90"/>
    </row>
    <row r="223" spans="1:7" ht="15.75" customHeight="1">
      <c r="A223" s="670"/>
      <c r="B223" s="673"/>
      <c r="C223" s="609"/>
      <c r="D223" s="609"/>
      <c r="E223" s="298"/>
      <c r="F223" s="20"/>
      <c r="G223" s="90"/>
    </row>
    <row r="224" spans="1:7" ht="15.75" customHeight="1">
      <c r="A224" s="670"/>
      <c r="B224" s="673"/>
      <c r="C224" s="609"/>
      <c r="D224" s="609"/>
      <c r="E224" s="298"/>
      <c r="F224" s="20"/>
      <c r="G224" s="90"/>
    </row>
    <row r="225" spans="1:7" ht="15.75" customHeight="1">
      <c r="A225" s="670"/>
      <c r="B225" s="673"/>
      <c r="C225" s="609"/>
      <c r="D225" s="609"/>
      <c r="E225" s="298"/>
      <c r="F225" s="20"/>
      <c r="G225" s="90"/>
    </row>
    <row r="226" spans="1:7" ht="16.5" customHeight="1" thickBot="1">
      <c r="A226" s="670"/>
      <c r="B226" s="673"/>
      <c r="C226" s="620"/>
      <c r="D226" s="620"/>
      <c r="E226" s="299"/>
      <c r="F226" s="20"/>
      <c r="G226" s="90"/>
    </row>
    <row r="227" spans="1:7" ht="17" thickBot="1">
      <c r="A227" s="670"/>
      <c r="B227" s="673"/>
      <c r="C227" s="58"/>
      <c r="D227" s="50"/>
      <c r="E227" s="50"/>
      <c r="F227" s="20"/>
      <c r="G227" s="90"/>
    </row>
    <row r="228" spans="1:7" ht="15.75" customHeight="1">
      <c r="A228" s="670"/>
      <c r="B228" s="673"/>
      <c r="C228" s="608">
        <f>C221+1</f>
        <v>33</v>
      </c>
      <c r="D228" s="609" t="str">
        <f>'AME Lean Sensei Questions'!I228</f>
        <v>A+</v>
      </c>
      <c r="E228" s="297">
        <f>IF(D228="A+",5,IF(D228="A",4,IF(D228="B",3,IF(D228="C",2,IF(D228="D",1,IF(D228="F",0," "))))))</f>
        <v>5</v>
      </c>
      <c r="F228" s="20"/>
      <c r="G228" s="90"/>
    </row>
    <row r="229" spans="1:7" ht="15.75" customHeight="1">
      <c r="A229" s="670"/>
      <c r="B229" s="673"/>
      <c r="C229" s="609"/>
      <c r="D229" s="609"/>
      <c r="E229" s="298"/>
      <c r="F229" s="20"/>
      <c r="G229" s="90"/>
    </row>
    <row r="230" spans="1:7" ht="15.75" customHeight="1">
      <c r="A230" s="670"/>
      <c r="B230" s="673"/>
      <c r="C230" s="609"/>
      <c r="D230" s="609"/>
      <c r="E230" s="298"/>
      <c r="F230" s="20"/>
      <c r="G230" s="90"/>
    </row>
    <row r="231" spans="1:7" ht="15.75" customHeight="1">
      <c r="A231" s="670"/>
      <c r="B231" s="673"/>
      <c r="C231" s="609"/>
      <c r="D231" s="609"/>
      <c r="E231" s="298"/>
      <c r="F231" s="20"/>
      <c r="G231" s="90"/>
    </row>
    <row r="232" spans="1:7" ht="15.75" customHeight="1">
      <c r="A232" s="670"/>
      <c r="B232" s="673"/>
      <c r="C232" s="609"/>
      <c r="D232" s="609"/>
      <c r="E232" s="298"/>
      <c r="F232" s="20"/>
      <c r="G232" s="90"/>
    </row>
    <row r="233" spans="1:7" ht="16.5" customHeight="1" thickBot="1">
      <c r="A233" s="670"/>
      <c r="B233" s="673"/>
      <c r="C233" s="620"/>
      <c r="D233" s="620"/>
      <c r="E233" s="299"/>
      <c r="F233" s="20"/>
      <c r="G233" s="90"/>
    </row>
    <row r="234" spans="1:7" ht="17" thickBot="1">
      <c r="A234" s="670"/>
      <c r="B234" s="673"/>
      <c r="C234" s="58"/>
      <c r="D234" s="50"/>
      <c r="E234" s="50"/>
      <c r="F234" s="20"/>
      <c r="G234" s="90"/>
    </row>
    <row r="235" spans="1:7" ht="15.75" customHeight="1">
      <c r="A235" s="670"/>
      <c r="B235" s="673"/>
      <c r="C235" s="608">
        <f>C228+1</f>
        <v>34</v>
      </c>
      <c r="D235" s="609" t="str">
        <f>'AME Lean Sensei Questions'!I235</f>
        <v>A+</v>
      </c>
      <c r="E235" s="297">
        <f>IF(D235="A+",5,IF(D235="A",4,IF(D235="B",3,IF(D235="C",2,IF(D235="D",1,IF(D235="F",0," "))))))</f>
        <v>5</v>
      </c>
      <c r="F235" s="20"/>
      <c r="G235" s="90"/>
    </row>
    <row r="236" spans="1:7" ht="15.75" customHeight="1">
      <c r="A236" s="670"/>
      <c r="B236" s="673"/>
      <c r="C236" s="609"/>
      <c r="D236" s="609"/>
      <c r="E236" s="298"/>
      <c r="F236" s="20"/>
      <c r="G236" s="90"/>
    </row>
    <row r="237" spans="1:7" ht="15.75" customHeight="1">
      <c r="A237" s="670"/>
      <c r="B237" s="673"/>
      <c r="C237" s="609"/>
      <c r="D237" s="609"/>
      <c r="E237" s="298"/>
      <c r="F237" s="20"/>
      <c r="G237" s="90"/>
    </row>
    <row r="238" spans="1:7" ht="15.75" customHeight="1">
      <c r="A238" s="670"/>
      <c r="B238" s="673"/>
      <c r="C238" s="609"/>
      <c r="D238" s="609"/>
      <c r="E238" s="298"/>
      <c r="F238" s="20"/>
      <c r="G238" s="90"/>
    </row>
    <row r="239" spans="1:7" ht="15.75" customHeight="1">
      <c r="A239" s="670"/>
      <c r="B239" s="673"/>
      <c r="C239" s="609"/>
      <c r="D239" s="609"/>
      <c r="E239" s="298"/>
      <c r="F239" s="20"/>
      <c r="G239" s="90"/>
    </row>
    <row r="240" spans="1:7" ht="16.5" customHeight="1" thickBot="1">
      <c r="A240" s="670"/>
      <c r="B240" s="673"/>
      <c r="C240" s="620"/>
      <c r="D240" s="620"/>
      <c r="E240" s="299"/>
      <c r="F240" s="20"/>
      <c r="G240" s="301"/>
    </row>
    <row r="241" spans="1:7" ht="32" thickBot="1">
      <c r="A241" s="307"/>
      <c r="B241" s="308"/>
      <c r="C241" s="58"/>
      <c r="D241" s="50"/>
      <c r="E241" s="303">
        <f>SUM(E123:E240)</f>
        <v>85</v>
      </c>
      <c r="F241" s="82">
        <v>2.3530000000000002</v>
      </c>
      <c r="G241" s="309">
        <f>E241*F241</f>
        <v>200.00500000000002</v>
      </c>
    </row>
    <row r="242" spans="1:7" ht="15.75" customHeight="1">
      <c r="A242" s="723" t="s">
        <v>263</v>
      </c>
      <c r="B242" s="682" t="s">
        <v>264</v>
      </c>
      <c r="C242" s="608">
        <f>C235+1</f>
        <v>35</v>
      </c>
      <c r="D242" s="609" t="str">
        <f>'AME Lean Sensei Questions'!I242</f>
        <v>A+</v>
      </c>
      <c r="E242" s="297">
        <f>IF(D242="A+",5,IF(D242="A",4,IF(D242="B",3,IF(D242="C",2,IF(D242="D",1,IF(D242="F",0," "))))))</f>
        <v>5</v>
      </c>
      <c r="F242" s="20"/>
      <c r="G242" s="89"/>
    </row>
    <row r="243" spans="1:7" ht="15.75" customHeight="1">
      <c r="A243" s="724"/>
      <c r="B243" s="682"/>
      <c r="C243" s="609"/>
      <c r="D243" s="609"/>
      <c r="E243" s="298"/>
      <c r="F243" s="20"/>
      <c r="G243" s="90"/>
    </row>
    <row r="244" spans="1:7" ht="15.75" customHeight="1">
      <c r="A244" s="724"/>
      <c r="B244" s="682"/>
      <c r="C244" s="609"/>
      <c r="D244" s="609"/>
      <c r="E244" s="298"/>
      <c r="F244" s="20"/>
      <c r="G244" s="90"/>
    </row>
    <row r="245" spans="1:7" ht="15.75" customHeight="1">
      <c r="A245" s="724"/>
      <c r="B245" s="682"/>
      <c r="C245" s="609"/>
      <c r="D245" s="609"/>
      <c r="E245" s="298"/>
      <c r="F245" s="20"/>
      <c r="G245" s="90"/>
    </row>
    <row r="246" spans="1:7" ht="15.75" customHeight="1">
      <c r="A246" s="724"/>
      <c r="B246" s="682"/>
      <c r="C246" s="609"/>
      <c r="D246" s="609"/>
      <c r="E246" s="298"/>
      <c r="F246" s="20"/>
      <c r="G246" s="90"/>
    </row>
    <row r="247" spans="1:7" ht="16.5" customHeight="1" thickBot="1">
      <c r="A247" s="724"/>
      <c r="B247" s="682"/>
      <c r="C247" s="620"/>
      <c r="D247" s="620"/>
      <c r="E247" s="299"/>
      <c r="F247" s="20"/>
      <c r="G247" s="90"/>
    </row>
    <row r="248" spans="1:7" ht="17" thickBot="1">
      <c r="A248" s="724"/>
      <c r="B248" s="682"/>
      <c r="C248" s="58"/>
      <c r="D248" s="50"/>
      <c r="E248" s="50"/>
      <c r="F248" s="20"/>
      <c r="G248" s="90"/>
    </row>
    <row r="249" spans="1:7" ht="15.75" customHeight="1">
      <c r="A249" s="724"/>
      <c r="B249" s="682"/>
      <c r="C249" s="608">
        <f>C242+1</f>
        <v>36</v>
      </c>
      <c r="D249" s="609" t="str">
        <f>'AME Lean Sensei Questions'!I249</f>
        <v>A+</v>
      </c>
      <c r="E249" s="297">
        <f>IF(D249="A+",5,IF(D249="A",4,IF(D249="B",3,IF(D249="C",2,IF(D249="D",1,IF(D249="F",0," "))))))</f>
        <v>5</v>
      </c>
      <c r="F249" s="20"/>
      <c r="G249" s="90"/>
    </row>
    <row r="250" spans="1:7" ht="15.75" customHeight="1">
      <c r="A250" s="724"/>
      <c r="B250" s="682"/>
      <c r="C250" s="609"/>
      <c r="D250" s="609"/>
      <c r="E250" s="298"/>
      <c r="F250" s="20"/>
      <c r="G250" s="90"/>
    </row>
    <row r="251" spans="1:7" ht="15.75" customHeight="1">
      <c r="A251" s="724"/>
      <c r="B251" s="682"/>
      <c r="C251" s="609"/>
      <c r="D251" s="609"/>
      <c r="E251" s="298"/>
      <c r="F251" s="20"/>
      <c r="G251" s="90"/>
    </row>
    <row r="252" spans="1:7" ht="15.75" customHeight="1">
      <c r="A252" s="724"/>
      <c r="B252" s="682"/>
      <c r="C252" s="609"/>
      <c r="D252" s="609"/>
      <c r="E252" s="298"/>
      <c r="F252" s="20"/>
      <c r="G252" s="90"/>
    </row>
    <row r="253" spans="1:7" ht="15.75" customHeight="1">
      <c r="A253" s="724"/>
      <c r="B253" s="682"/>
      <c r="C253" s="609"/>
      <c r="D253" s="609"/>
      <c r="E253" s="298"/>
      <c r="F253" s="20"/>
      <c r="G253" s="90"/>
    </row>
    <row r="254" spans="1:7" ht="16.5" customHeight="1" thickBot="1">
      <c r="A254" s="724"/>
      <c r="B254" s="682"/>
      <c r="C254" s="620"/>
      <c r="D254" s="620"/>
      <c r="E254" s="299"/>
      <c r="F254" s="20"/>
      <c r="G254" s="90"/>
    </row>
    <row r="255" spans="1:7" ht="17" thickBot="1">
      <c r="A255" s="724"/>
      <c r="B255" s="682"/>
      <c r="C255" s="58"/>
      <c r="D255" s="50"/>
      <c r="E255" s="50"/>
      <c r="F255" s="20"/>
      <c r="G255" s="90"/>
    </row>
    <row r="256" spans="1:7" ht="15.75" customHeight="1">
      <c r="A256" s="724"/>
      <c r="B256" s="682"/>
      <c r="C256" s="608">
        <f>C249+1</f>
        <v>37</v>
      </c>
      <c r="D256" s="609" t="str">
        <f>'AME Lean Sensei Questions'!I256</f>
        <v>A+</v>
      </c>
      <c r="E256" s="297">
        <f>IF(D256="A+",5,IF(D256="A",4,IF(D256="B",3,IF(D256="C",2,IF(D256="D",1,IF(D256="F",0," "))))))</f>
        <v>5</v>
      </c>
      <c r="F256" s="20"/>
      <c r="G256" s="90"/>
    </row>
    <row r="257" spans="1:7" ht="15.75" customHeight="1">
      <c r="A257" s="724"/>
      <c r="B257" s="682"/>
      <c r="C257" s="609"/>
      <c r="D257" s="609"/>
      <c r="E257" s="298"/>
      <c r="F257" s="20"/>
      <c r="G257" s="90"/>
    </row>
    <row r="258" spans="1:7" ht="15.75" customHeight="1">
      <c r="A258" s="724"/>
      <c r="B258" s="682"/>
      <c r="C258" s="609"/>
      <c r="D258" s="609"/>
      <c r="E258" s="298"/>
      <c r="F258" s="20"/>
      <c r="G258" s="90"/>
    </row>
    <row r="259" spans="1:7" ht="15.75" customHeight="1">
      <c r="A259" s="724"/>
      <c r="B259" s="682"/>
      <c r="C259" s="609"/>
      <c r="D259" s="609"/>
      <c r="E259" s="298"/>
      <c r="F259" s="20"/>
      <c r="G259" s="90"/>
    </row>
    <row r="260" spans="1:7" ht="15.75" customHeight="1">
      <c r="A260" s="724"/>
      <c r="B260" s="682"/>
      <c r="C260" s="609"/>
      <c r="D260" s="609"/>
      <c r="E260" s="298"/>
      <c r="F260" s="20"/>
      <c r="G260" s="90"/>
    </row>
    <row r="261" spans="1:7" ht="16.5" customHeight="1" thickBot="1">
      <c r="A261" s="724"/>
      <c r="B261" s="682"/>
      <c r="C261" s="620"/>
      <c r="D261" s="620"/>
      <c r="E261" s="299"/>
      <c r="F261" s="20"/>
      <c r="G261" s="90"/>
    </row>
    <row r="262" spans="1:7" ht="17" thickBot="1">
      <c r="A262" s="724"/>
      <c r="B262" s="310"/>
      <c r="C262" s="58"/>
      <c r="D262" s="50"/>
      <c r="E262" s="50"/>
      <c r="F262" s="20"/>
      <c r="G262" s="90"/>
    </row>
    <row r="263" spans="1:7" ht="15.75" customHeight="1">
      <c r="A263" s="724"/>
      <c r="B263" s="682" t="s">
        <v>270</v>
      </c>
      <c r="C263" s="608">
        <f>C256+1</f>
        <v>38</v>
      </c>
      <c r="D263" s="609" t="str">
        <f>'AME Lean Sensei Questions'!I263</f>
        <v>A+</v>
      </c>
      <c r="E263" s="297">
        <f>IF(D263="A+",5,IF(D263="A",4,IF(D263="B",3,IF(D263="C",2,IF(D263="D",1,IF(D263="F",0," "))))))</f>
        <v>5</v>
      </c>
      <c r="F263" s="20"/>
      <c r="G263" s="90"/>
    </row>
    <row r="264" spans="1:7" ht="15.75" customHeight="1">
      <c r="A264" s="724"/>
      <c r="B264" s="684"/>
      <c r="C264" s="609"/>
      <c r="D264" s="609"/>
      <c r="E264" s="298"/>
      <c r="F264" s="20"/>
      <c r="G264" s="90"/>
    </row>
    <row r="265" spans="1:7" ht="15.75" customHeight="1">
      <c r="A265" s="724"/>
      <c r="B265" s="684"/>
      <c r="C265" s="609"/>
      <c r="D265" s="609"/>
      <c r="E265" s="298"/>
      <c r="F265" s="20"/>
      <c r="G265" s="90"/>
    </row>
    <row r="266" spans="1:7" ht="15.75" customHeight="1">
      <c r="A266" s="724"/>
      <c r="B266" s="684"/>
      <c r="C266" s="609"/>
      <c r="D266" s="609"/>
      <c r="E266" s="298"/>
      <c r="F266" s="20"/>
      <c r="G266" s="90"/>
    </row>
    <row r="267" spans="1:7" ht="15.75" customHeight="1">
      <c r="A267" s="724"/>
      <c r="B267" s="684"/>
      <c r="C267" s="609"/>
      <c r="D267" s="609"/>
      <c r="E267" s="298"/>
      <c r="F267" s="20"/>
      <c r="G267" s="90"/>
    </row>
    <row r="268" spans="1:7" ht="16.5" customHeight="1" thickBot="1">
      <c r="A268" s="724"/>
      <c r="B268" s="684"/>
      <c r="C268" s="620"/>
      <c r="D268" s="620"/>
      <c r="E268" s="299"/>
      <c r="F268" s="20"/>
      <c r="G268" s="90"/>
    </row>
    <row r="269" spans="1:7" ht="17" thickBot="1">
      <c r="A269" s="724"/>
      <c r="B269" s="684"/>
      <c r="C269" s="58"/>
      <c r="D269" s="50"/>
      <c r="E269" s="50"/>
      <c r="F269" s="20"/>
      <c r="G269" s="90"/>
    </row>
    <row r="270" spans="1:7" ht="15.75" customHeight="1">
      <c r="A270" s="724"/>
      <c r="B270" s="684"/>
      <c r="C270" s="608">
        <f>C263+1</f>
        <v>39</v>
      </c>
      <c r="D270" s="609" t="str">
        <f>'AME Lean Sensei Questions'!I270</f>
        <v>A+</v>
      </c>
      <c r="E270" s="297">
        <f>IF(D270="A+",5,IF(D270="A",4,IF(D270="B",3,IF(D270="C",2,IF(D270="D",1,IF(D270="F",0," "))))))</f>
        <v>5</v>
      </c>
      <c r="F270" s="20"/>
      <c r="G270" s="90"/>
    </row>
    <row r="271" spans="1:7" ht="15.75" customHeight="1">
      <c r="A271" s="724"/>
      <c r="B271" s="684"/>
      <c r="C271" s="609"/>
      <c r="D271" s="609"/>
      <c r="E271" s="298"/>
      <c r="F271" s="20"/>
      <c r="G271" s="90"/>
    </row>
    <row r="272" spans="1:7" ht="15.75" customHeight="1">
      <c r="A272" s="724"/>
      <c r="B272" s="684"/>
      <c r="C272" s="609"/>
      <c r="D272" s="609"/>
      <c r="E272" s="298"/>
      <c r="F272" s="20"/>
      <c r="G272" s="90"/>
    </row>
    <row r="273" spans="1:7" ht="15.75" customHeight="1">
      <c r="A273" s="724"/>
      <c r="B273" s="684"/>
      <c r="C273" s="609"/>
      <c r="D273" s="609"/>
      <c r="E273" s="298"/>
      <c r="F273" s="20"/>
      <c r="G273" s="90"/>
    </row>
    <row r="274" spans="1:7" ht="15.75" customHeight="1">
      <c r="A274" s="724"/>
      <c r="B274" s="684"/>
      <c r="C274" s="609"/>
      <c r="D274" s="609"/>
      <c r="E274" s="298"/>
      <c r="F274" s="20"/>
      <c r="G274" s="90"/>
    </row>
    <row r="275" spans="1:7" ht="16.5" customHeight="1" thickBot="1">
      <c r="A275" s="724"/>
      <c r="B275" s="684"/>
      <c r="C275" s="620"/>
      <c r="D275" s="620"/>
      <c r="E275" s="299"/>
      <c r="F275" s="20"/>
      <c r="G275" s="90"/>
    </row>
    <row r="276" spans="1:7" ht="17" thickBot="1">
      <c r="A276" s="724"/>
      <c r="B276" s="684"/>
      <c r="C276" s="58"/>
      <c r="D276" s="50"/>
      <c r="E276" s="50"/>
      <c r="F276" s="20"/>
      <c r="G276" s="90"/>
    </row>
    <row r="277" spans="1:7" ht="15.75" customHeight="1">
      <c r="A277" s="724"/>
      <c r="B277" s="684"/>
      <c r="C277" s="608">
        <f>C270+1</f>
        <v>40</v>
      </c>
      <c r="D277" s="609" t="str">
        <f>'AME Lean Sensei Questions'!I277</f>
        <v>A+</v>
      </c>
      <c r="E277" s="297">
        <f>IF(D277="A+",5,IF(D277="A",4,IF(D277="B",3,IF(D277="C",2,IF(D277="D",1,IF(D277="F",0," "))))))</f>
        <v>5</v>
      </c>
      <c r="F277" s="20"/>
      <c r="G277" s="90"/>
    </row>
    <row r="278" spans="1:7" ht="15.75" customHeight="1">
      <c r="A278" s="724"/>
      <c r="B278" s="684"/>
      <c r="C278" s="609"/>
      <c r="D278" s="609"/>
      <c r="E278" s="298"/>
      <c r="F278" s="20"/>
      <c r="G278" s="90"/>
    </row>
    <row r="279" spans="1:7" ht="15.75" customHeight="1">
      <c r="A279" s="724"/>
      <c r="B279" s="684"/>
      <c r="C279" s="609"/>
      <c r="D279" s="609"/>
      <c r="E279" s="298"/>
      <c r="F279" s="20"/>
      <c r="G279" s="90"/>
    </row>
    <row r="280" spans="1:7" ht="15.75" customHeight="1">
      <c r="A280" s="724"/>
      <c r="B280" s="684"/>
      <c r="C280" s="609"/>
      <c r="D280" s="609"/>
      <c r="E280" s="298"/>
      <c r="F280" s="20"/>
      <c r="G280" s="90"/>
    </row>
    <row r="281" spans="1:7" ht="15.75" customHeight="1">
      <c r="A281" s="724"/>
      <c r="B281" s="684"/>
      <c r="C281" s="609"/>
      <c r="D281" s="609"/>
      <c r="E281" s="298"/>
      <c r="F281" s="20"/>
      <c r="G281" s="90"/>
    </row>
    <row r="282" spans="1:7" ht="16.5" customHeight="1" thickBot="1">
      <c r="A282" s="724"/>
      <c r="B282" s="684"/>
      <c r="C282" s="620"/>
      <c r="D282" s="620"/>
      <c r="E282" s="299"/>
      <c r="F282" s="20"/>
      <c r="G282" s="90"/>
    </row>
    <row r="283" spans="1:7" ht="17" thickBot="1">
      <c r="A283" s="724"/>
      <c r="B283" s="684"/>
      <c r="C283" s="58"/>
      <c r="D283" s="50"/>
      <c r="E283" s="50"/>
      <c r="F283" s="20"/>
      <c r="G283" s="90"/>
    </row>
    <row r="284" spans="1:7" ht="15.75" customHeight="1">
      <c r="A284" s="724"/>
      <c r="B284" s="684"/>
      <c r="C284" s="608">
        <f>C277+1</f>
        <v>41</v>
      </c>
      <c r="D284" s="609" t="str">
        <f>'AME Lean Sensei Questions'!I284</f>
        <v>A+</v>
      </c>
      <c r="E284" s="297">
        <f>IF(D284="A+",5,IF(D284="A",4,IF(D284="B",3,IF(D284="C",2,IF(D284="D",1,IF(D284="F",0," "))))))</f>
        <v>5</v>
      </c>
      <c r="F284" s="20"/>
      <c r="G284" s="90"/>
    </row>
    <row r="285" spans="1:7" ht="15.75" customHeight="1">
      <c r="A285" s="724"/>
      <c r="B285" s="684"/>
      <c r="C285" s="609"/>
      <c r="D285" s="609"/>
      <c r="E285" s="298"/>
      <c r="F285" s="20"/>
      <c r="G285" s="90"/>
    </row>
    <row r="286" spans="1:7" ht="15.75" customHeight="1">
      <c r="A286" s="724"/>
      <c r="B286" s="684"/>
      <c r="C286" s="609"/>
      <c r="D286" s="609"/>
      <c r="E286" s="298"/>
      <c r="F286" s="20"/>
      <c r="G286" s="90"/>
    </row>
    <row r="287" spans="1:7" ht="15.75" customHeight="1">
      <c r="A287" s="724"/>
      <c r="B287" s="684"/>
      <c r="C287" s="609"/>
      <c r="D287" s="609"/>
      <c r="E287" s="298"/>
      <c r="F287" s="20"/>
      <c r="G287" s="90"/>
    </row>
    <row r="288" spans="1:7" ht="15.75" customHeight="1">
      <c r="A288" s="724"/>
      <c r="B288" s="684"/>
      <c r="C288" s="609"/>
      <c r="D288" s="609"/>
      <c r="E288" s="298"/>
      <c r="F288" s="20"/>
      <c r="G288" s="90"/>
    </row>
    <row r="289" spans="1:7" ht="16.5" customHeight="1" thickBot="1">
      <c r="A289" s="724"/>
      <c r="B289" s="684"/>
      <c r="C289" s="620"/>
      <c r="D289" s="620"/>
      <c r="E289" s="299"/>
      <c r="F289" s="20"/>
      <c r="G289" s="90"/>
    </row>
    <row r="290" spans="1:7" ht="17" thickBot="1">
      <c r="A290" s="724"/>
      <c r="B290" s="684"/>
      <c r="C290" s="58"/>
      <c r="D290" s="50"/>
      <c r="E290" s="50"/>
      <c r="F290" s="20"/>
      <c r="G290" s="90"/>
    </row>
    <row r="291" spans="1:7" ht="15.75" customHeight="1">
      <c r="A291" s="724"/>
      <c r="B291" s="684"/>
      <c r="C291" s="608">
        <f>C284+1</f>
        <v>42</v>
      </c>
      <c r="D291" s="609" t="str">
        <f>'AME Lean Sensei Questions'!I291</f>
        <v>A+</v>
      </c>
      <c r="E291" s="297">
        <f>IF(D291="A+",5,IF(D291="A",4,IF(D291="B",3,IF(D291="C",2,IF(D291="D",1,IF(D291="F",0," "))))))</f>
        <v>5</v>
      </c>
      <c r="F291" s="20"/>
      <c r="G291" s="90"/>
    </row>
    <row r="292" spans="1:7" ht="15.75" customHeight="1">
      <c r="A292" s="724"/>
      <c r="B292" s="684"/>
      <c r="C292" s="609"/>
      <c r="D292" s="609"/>
      <c r="E292" s="298"/>
      <c r="F292" s="20"/>
      <c r="G292" s="90"/>
    </row>
    <row r="293" spans="1:7" ht="15.75" customHeight="1">
      <c r="A293" s="724"/>
      <c r="B293" s="684"/>
      <c r="C293" s="609"/>
      <c r="D293" s="609"/>
      <c r="E293" s="298"/>
      <c r="F293" s="20"/>
      <c r="G293" s="90"/>
    </row>
    <row r="294" spans="1:7" ht="15.75" customHeight="1">
      <c r="A294" s="724"/>
      <c r="B294" s="684"/>
      <c r="C294" s="609"/>
      <c r="D294" s="609"/>
      <c r="E294" s="298"/>
      <c r="F294" s="20"/>
      <c r="G294" s="90"/>
    </row>
    <row r="295" spans="1:7" ht="15.75" customHeight="1">
      <c r="A295" s="724"/>
      <c r="B295" s="684"/>
      <c r="C295" s="609"/>
      <c r="D295" s="609"/>
      <c r="E295" s="298"/>
      <c r="F295" s="20"/>
      <c r="G295" s="90"/>
    </row>
    <row r="296" spans="1:7" ht="16.5" customHeight="1" thickBot="1">
      <c r="A296" s="724"/>
      <c r="B296" s="684"/>
      <c r="C296" s="620"/>
      <c r="D296" s="620"/>
      <c r="E296" s="299"/>
      <c r="F296" s="20"/>
      <c r="G296" s="90"/>
    </row>
    <row r="297" spans="1:7" ht="17" thickBot="1">
      <c r="A297" s="724"/>
      <c r="B297" s="311"/>
      <c r="C297" s="58"/>
      <c r="D297" s="50"/>
      <c r="E297" s="50"/>
      <c r="F297" s="20"/>
      <c r="G297" s="90"/>
    </row>
    <row r="298" spans="1:7" ht="15.75" customHeight="1">
      <c r="A298" s="724"/>
      <c r="B298" s="692" t="s">
        <v>277</v>
      </c>
      <c r="C298" s="608">
        <f>C291+1</f>
        <v>43</v>
      </c>
      <c r="D298" s="609" t="str">
        <f>'AME Lean Sensei Questions'!I298</f>
        <v>A+</v>
      </c>
      <c r="E298" s="297">
        <f>IF(D298="A+",5,IF(D298="A",4,IF(D298="B",3,IF(D298="C",2,IF(D298="D",1,IF(D298="F",0," "))))))</f>
        <v>5</v>
      </c>
      <c r="F298" s="20"/>
      <c r="G298" s="90"/>
    </row>
    <row r="299" spans="1:7" ht="15.75" customHeight="1">
      <c r="A299" s="724"/>
      <c r="B299" s="692"/>
      <c r="C299" s="609"/>
      <c r="D299" s="609"/>
      <c r="E299" s="298"/>
      <c r="F299" s="20"/>
      <c r="G299" s="90"/>
    </row>
    <row r="300" spans="1:7" ht="15.75" customHeight="1">
      <c r="A300" s="724"/>
      <c r="B300" s="692"/>
      <c r="C300" s="609"/>
      <c r="D300" s="609"/>
      <c r="E300" s="298"/>
      <c r="F300" s="20"/>
      <c r="G300" s="90"/>
    </row>
    <row r="301" spans="1:7" ht="15.75" customHeight="1">
      <c r="A301" s="724"/>
      <c r="B301" s="692"/>
      <c r="C301" s="609"/>
      <c r="D301" s="609"/>
      <c r="E301" s="298"/>
      <c r="F301" s="20"/>
      <c r="G301" s="90"/>
    </row>
    <row r="302" spans="1:7" ht="15.75" customHeight="1">
      <c r="A302" s="724"/>
      <c r="B302" s="692"/>
      <c r="C302" s="609"/>
      <c r="D302" s="609"/>
      <c r="E302" s="298"/>
      <c r="F302" s="20"/>
      <c r="G302" s="90"/>
    </row>
    <row r="303" spans="1:7" ht="16.5" customHeight="1" thickBot="1">
      <c r="A303" s="724"/>
      <c r="B303" s="692"/>
      <c r="C303" s="620"/>
      <c r="D303" s="620"/>
      <c r="E303" s="299"/>
      <c r="F303" s="20"/>
      <c r="G303" s="90"/>
    </row>
    <row r="304" spans="1:7" ht="17" thickBot="1">
      <c r="A304" s="724"/>
      <c r="B304" s="692"/>
      <c r="C304" s="58"/>
      <c r="D304" s="50"/>
      <c r="E304" s="50"/>
      <c r="F304" s="20"/>
      <c r="G304" s="90"/>
    </row>
    <row r="305" spans="1:7" ht="15.75" customHeight="1">
      <c r="A305" s="724"/>
      <c r="B305" s="692"/>
      <c r="C305" s="608">
        <f>C298+1</f>
        <v>44</v>
      </c>
      <c r="D305" s="609" t="str">
        <f>'AME Lean Sensei Questions'!I305</f>
        <v>A+</v>
      </c>
      <c r="E305" s="297">
        <f>IF(D305="A+",5,IF(D305="A",4,IF(D305="B",3,IF(D305="C",2,IF(D305="D",1,IF(D305="F",0," "))))))</f>
        <v>5</v>
      </c>
      <c r="F305" s="20"/>
      <c r="G305" s="90"/>
    </row>
    <row r="306" spans="1:7" ht="15.75" customHeight="1">
      <c r="A306" s="724"/>
      <c r="B306" s="692"/>
      <c r="C306" s="609"/>
      <c r="D306" s="609"/>
      <c r="E306" s="298"/>
      <c r="F306" s="20"/>
      <c r="G306" s="90"/>
    </row>
    <row r="307" spans="1:7" ht="15.75" customHeight="1">
      <c r="A307" s="724"/>
      <c r="B307" s="692"/>
      <c r="C307" s="609"/>
      <c r="D307" s="609"/>
      <c r="E307" s="298"/>
      <c r="F307" s="20"/>
      <c r="G307" s="90"/>
    </row>
    <row r="308" spans="1:7" ht="15.75" customHeight="1">
      <c r="A308" s="724"/>
      <c r="B308" s="692"/>
      <c r="C308" s="609"/>
      <c r="D308" s="609"/>
      <c r="E308" s="298"/>
      <c r="F308" s="20"/>
      <c r="G308" s="90"/>
    </row>
    <row r="309" spans="1:7" ht="15.75" customHeight="1">
      <c r="A309" s="724"/>
      <c r="B309" s="692"/>
      <c r="C309" s="609"/>
      <c r="D309" s="609"/>
      <c r="E309" s="298"/>
      <c r="F309" s="20"/>
      <c r="G309" s="90"/>
    </row>
    <row r="310" spans="1:7" ht="16.5" customHeight="1" thickBot="1">
      <c r="A310" s="724"/>
      <c r="B310" s="692"/>
      <c r="C310" s="620"/>
      <c r="D310" s="620"/>
      <c r="E310" s="299"/>
      <c r="F310" s="20"/>
      <c r="G310" s="90"/>
    </row>
    <row r="311" spans="1:7" ht="17" thickBot="1">
      <c r="A311" s="724"/>
      <c r="B311" s="692"/>
      <c r="C311" s="58"/>
      <c r="D311" s="50"/>
      <c r="E311" s="50"/>
      <c r="F311" s="20"/>
      <c r="G311" s="90"/>
    </row>
    <row r="312" spans="1:7" ht="15.75" customHeight="1">
      <c r="A312" s="724"/>
      <c r="B312" s="692"/>
      <c r="C312" s="608">
        <f>C305+1</f>
        <v>45</v>
      </c>
      <c r="D312" s="609" t="str">
        <f>'AME Lean Sensei Questions'!I312</f>
        <v>A+</v>
      </c>
      <c r="E312" s="297">
        <f>IF(D312="A+",5,IF(D312="A",4,IF(D312="B",3,IF(D312="C",2,IF(D312="D",1,IF(D312="F",0," "))))))</f>
        <v>5</v>
      </c>
      <c r="F312" s="20"/>
      <c r="G312" s="90"/>
    </row>
    <row r="313" spans="1:7" ht="15.75" customHeight="1">
      <c r="A313" s="724"/>
      <c r="B313" s="692"/>
      <c r="C313" s="609"/>
      <c r="D313" s="609"/>
      <c r="E313" s="298"/>
      <c r="F313" s="20"/>
      <c r="G313" s="90"/>
    </row>
    <row r="314" spans="1:7" ht="15.75" customHeight="1">
      <c r="A314" s="724"/>
      <c r="B314" s="692"/>
      <c r="C314" s="609"/>
      <c r="D314" s="609"/>
      <c r="E314" s="298"/>
      <c r="F314" s="20"/>
      <c r="G314" s="90"/>
    </row>
    <row r="315" spans="1:7" ht="15.75" customHeight="1">
      <c r="A315" s="724"/>
      <c r="B315" s="692"/>
      <c r="C315" s="609"/>
      <c r="D315" s="609"/>
      <c r="E315" s="298"/>
      <c r="F315" s="20"/>
      <c r="G315" s="90"/>
    </row>
    <row r="316" spans="1:7" ht="15.75" customHeight="1">
      <c r="A316" s="724"/>
      <c r="B316" s="692"/>
      <c r="C316" s="609"/>
      <c r="D316" s="609"/>
      <c r="E316" s="298"/>
      <c r="F316" s="20"/>
      <c r="G316" s="90"/>
    </row>
    <row r="317" spans="1:7" ht="16.5" customHeight="1" thickBot="1">
      <c r="A317" s="725"/>
      <c r="B317" s="692"/>
      <c r="C317" s="620"/>
      <c r="D317" s="620"/>
      <c r="E317" s="299"/>
      <c r="F317" s="20"/>
      <c r="G317" s="301"/>
    </row>
    <row r="318" spans="1:7" ht="32" thickBot="1">
      <c r="A318" s="307" t="s">
        <v>599</v>
      </c>
      <c r="B318" s="310"/>
      <c r="C318" s="58"/>
      <c r="D318" s="50"/>
      <c r="E318" s="303">
        <f>SUM(E242:E317)</f>
        <v>55</v>
      </c>
      <c r="F318" s="82">
        <v>1.8182</v>
      </c>
      <c r="G318" s="304">
        <f>E318*F318</f>
        <v>100.001</v>
      </c>
    </row>
    <row r="319" spans="1:7" ht="15.75" customHeight="1">
      <c r="A319" s="720" t="s">
        <v>279</v>
      </c>
      <c r="B319" s="701" t="s">
        <v>280</v>
      </c>
      <c r="C319" s="608">
        <f>C312+1</f>
        <v>46</v>
      </c>
      <c r="D319" s="609" t="str">
        <f>'AME Lean Sensei Questions'!I319</f>
        <v>A+</v>
      </c>
      <c r="E319" s="297">
        <f>IF(D319="A+",5,IF(D319="A",4,IF(D319="B",3,IF(D319="C",2,IF(D319="D",1,IF(D319="F",0," "))))))</f>
        <v>5</v>
      </c>
      <c r="F319" s="20"/>
      <c r="G319" s="89"/>
    </row>
    <row r="320" spans="1:7" ht="15.75" customHeight="1">
      <c r="A320" s="721"/>
      <c r="B320" s="702"/>
      <c r="C320" s="609"/>
      <c r="D320" s="609"/>
      <c r="E320" s="298"/>
      <c r="F320" s="20"/>
      <c r="G320" s="90"/>
    </row>
    <row r="321" spans="1:7" ht="15.75" customHeight="1">
      <c r="A321" s="721"/>
      <c r="B321" s="702"/>
      <c r="C321" s="609"/>
      <c r="D321" s="609"/>
      <c r="E321" s="298"/>
      <c r="F321" s="20"/>
      <c r="G321" s="90"/>
    </row>
    <row r="322" spans="1:7" ht="15.75" customHeight="1">
      <c r="A322" s="721"/>
      <c r="B322" s="702"/>
      <c r="C322" s="609"/>
      <c r="D322" s="609"/>
      <c r="E322" s="298"/>
      <c r="F322" s="20"/>
      <c r="G322" s="90"/>
    </row>
    <row r="323" spans="1:7" ht="15.75" customHeight="1">
      <c r="A323" s="721"/>
      <c r="B323" s="702"/>
      <c r="C323" s="609"/>
      <c r="D323" s="609"/>
      <c r="E323" s="298"/>
      <c r="F323" s="20"/>
      <c r="G323" s="90"/>
    </row>
    <row r="324" spans="1:7" ht="16.5" customHeight="1" thickBot="1">
      <c r="A324" s="721"/>
      <c r="B324" s="703"/>
      <c r="C324" s="620"/>
      <c r="D324" s="620"/>
      <c r="E324" s="299"/>
      <c r="F324" s="20"/>
      <c r="G324" s="90"/>
    </row>
    <row r="325" spans="1:7" ht="17" thickBot="1">
      <c r="A325" s="721"/>
      <c r="B325" s="703"/>
      <c r="C325" s="58"/>
      <c r="D325" s="50"/>
      <c r="E325" s="50"/>
      <c r="F325" s="20"/>
      <c r="G325" s="90"/>
    </row>
    <row r="326" spans="1:7" ht="15.75" customHeight="1">
      <c r="A326" s="721"/>
      <c r="B326" s="703"/>
      <c r="C326" s="608">
        <f>C319+1</f>
        <v>47</v>
      </c>
      <c r="D326" s="609" t="str">
        <f>'AME Lean Sensei Questions'!I326</f>
        <v>A+</v>
      </c>
      <c r="E326" s="297">
        <f>IF(D326="A+",5,IF(D326="A",4,IF(D326="B",3,IF(D326="C",2,IF(D326="D",1,IF(D326="F",0," "))))))</f>
        <v>5</v>
      </c>
      <c r="F326" s="20"/>
      <c r="G326" s="90"/>
    </row>
    <row r="327" spans="1:7" ht="15.75" customHeight="1">
      <c r="A327" s="721"/>
      <c r="B327" s="703"/>
      <c r="C327" s="609"/>
      <c r="D327" s="609"/>
      <c r="E327" s="298"/>
      <c r="F327" s="20"/>
      <c r="G327" s="90"/>
    </row>
    <row r="328" spans="1:7" ht="15.75" customHeight="1">
      <c r="A328" s="721"/>
      <c r="B328" s="703"/>
      <c r="C328" s="609"/>
      <c r="D328" s="609"/>
      <c r="E328" s="298"/>
      <c r="F328" s="20"/>
      <c r="G328" s="90"/>
    </row>
    <row r="329" spans="1:7" ht="15.75" customHeight="1">
      <c r="A329" s="721"/>
      <c r="B329" s="703"/>
      <c r="C329" s="609"/>
      <c r="D329" s="609"/>
      <c r="E329" s="298"/>
      <c r="F329" s="20"/>
      <c r="G329" s="90"/>
    </row>
    <row r="330" spans="1:7" ht="15.75" customHeight="1">
      <c r="A330" s="721"/>
      <c r="B330" s="703"/>
      <c r="C330" s="609"/>
      <c r="D330" s="609"/>
      <c r="E330" s="298"/>
      <c r="F330" s="20"/>
      <c r="G330" s="90"/>
    </row>
    <row r="331" spans="1:7" ht="16.5" customHeight="1" thickBot="1">
      <c r="A331" s="721"/>
      <c r="B331" s="703"/>
      <c r="C331" s="620"/>
      <c r="D331" s="620"/>
      <c r="E331" s="299"/>
      <c r="F331" s="20"/>
      <c r="G331" s="90"/>
    </row>
    <row r="332" spans="1:7" ht="17" thickBot="1">
      <c r="A332" s="721"/>
      <c r="B332" s="703"/>
      <c r="C332" s="58"/>
      <c r="D332" s="50"/>
      <c r="E332" s="50"/>
      <c r="F332" s="20"/>
      <c r="G332" s="90"/>
    </row>
    <row r="333" spans="1:7" ht="15.75" customHeight="1">
      <c r="A333" s="721"/>
      <c r="B333" s="703"/>
      <c r="C333" s="608">
        <f>C326+1</f>
        <v>48</v>
      </c>
      <c r="D333" s="609" t="str">
        <f>'AME Lean Sensei Questions'!I333</f>
        <v>A+</v>
      </c>
      <c r="E333" s="297">
        <f>IF(D333="A+",5,IF(D333="A",4,IF(D333="B",3,IF(D333="C",2,IF(D333="D",1,IF(D333="F",0," "))))))</f>
        <v>5</v>
      </c>
      <c r="F333" s="20"/>
      <c r="G333" s="90"/>
    </row>
    <row r="334" spans="1:7" ht="15.75" customHeight="1">
      <c r="A334" s="721"/>
      <c r="B334" s="703"/>
      <c r="C334" s="609"/>
      <c r="D334" s="609"/>
      <c r="E334" s="298"/>
      <c r="F334" s="20"/>
      <c r="G334" s="90"/>
    </row>
    <row r="335" spans="1:7" ht="15.75" customHeight="1">
      <c r="A335" s="721"/>
      <c r="B335" s="703"/>
      <c r="C335" s="609"/>
      <c r="D335" s="609"/>
      <c r="E335" s="298"/>
      <c r="F335" s="20"/>
      <c r="G335" s="90"/>
    </row>
    <row r="336" spans="1:7" ht="15.75" customHeight="1">
      <c r="A336" s="721"/>
      <c r="B336" s="703"/>
      <c r="C336" s="609"/>
      <c r="D336" s="609"/>
      <c r="E336" s="298"/>
      <c r="F336" s="20"/>
      <c r="G336" s="90"/>
    </row>
    <row r="337" spans="1:8" ht="15.75" customHeight="1">
      <c r="A337" s="721"/>
      <c r="B337" s="703"/>
      <c r="C337" s="609"/>
      <c r="D337" s="609"/>
      <c r="E337" s="298"/>
      <c r="F337" s="20"/>
      <c r="G337" s="90"/>
    </row>
    <row r="338" spans="1:8" ht="16.5" customHeight="1" thickBot="1">
      <c r="A338" s="721"/>
      <c r="B338" s="703"/>
      <c r="C338" s="620"/>
      <c r="D338" s="620"/>
      <c r="E338" s="299"/>
      <c r="F338" s="20"/>
      <c r="G338" s="301"/>
    </row>
    <row r="339" spans="1:8" ht="32" thickBot="1">
      <c r="A339" s="721"/>
      <c r="B339" s="302"/>
      <c r="C339" s="58"/>
      <c r="D339" s="50"/>
      <c r="E339" s="303">
        <f>SUM(E319:E338)</f>
        <v>15</v>
      </c>
      <c r="F339" s="82">
        <v>5</v>
      </c>
      <c r="G339" s="304">
        <f>E339*F339</f>
        <v>75</v>
      </c>
      <c r="H339" s="20">
        <f>75/15</f>
        <v>5</v>
      </c>
    </row>
    <row r="340" spans="1:8" ht="15.75" customHeight="1">
      <c r="A340" s="721"/>
      <c r="B340" s="701" t="s">
        <v>291</v>
      </c>
      <c r="C340" s="608">
        <f>C333+1</f>
        <v>49</v>
      </c>
      <c r="D340" s="609" t="str">
        <f>'AME Lean Sensei Questions'!I340</f>
        <v>A+</v>
      </c>
      <c r="E340" s="297">
        <f>IF(D340="A+",5,IF(D340="A",4,IF(D340="B",3,IF(D340="C",2,IF(D340="D",1,IF(D340="F",0," "))))))</f>
        <v>5</v>
      </c>
      <c r="F340" s="89"/>
      <c r="G340" s="89"/>
    </row>
    <row r="341" spans="1:8" ht="15.75" customHeight="1">
      <c r="A341" s="721"/>
      <c r="B341" s="702"/>
      <c r="C341" s="609"/>
      <c r="D341" s="609"/>
      <c r="E341" s="298"/>
      <c r="F341" s="90"/>
      <c r="G341" s="90"/>
    </row>
    <row r="342" spans="1:8" ht="15.75" customHeight="1">
      <c r="A342" s="721"/>
      <c r="B342" s="702"/>
      <c r="C342" s="609"/>
      <c r="D342" s="609"/>
      <c r="E342" s="298"/>
      <c r="F342" s="90"/>
      <c r="G342" s="90"/>
    </row>
    <row r="343" spans="1:8" ht="15.75" customHeight="1">
      <c r="A343" s="721"/>
      <c r="B343" s="702"/>
      <c r="C343" s="609"/>
      <c r="D343" s="609"/>
      <c r="E343" s="298"/>
      <c r="F343" s="90"/>
      <c r="G343" s="90"/>
    </row>
    <row r="344" spans="1:8" ht="15.75" customHeight="1">
      <c r="A344" s="721"/>
      <c r="B344" s="702"/>
      <c r="C344" s="609"/>
      <c r="D344" s="609"/>
      <c r="E344" s="298"/>
      <c r="F344" s="90"/>
      <c r="G344" s="90"/>
    </row>
    <row r="345" spans="1:8" ht="16.5" customHeight="1" thickBot="1">
      <c r="A345" s="721"/>
      <c r="B345" s="703"/>
      <c r="C345" s="620"/>
      <c r="D345" s="620"/>
      <c r="E345" s="299"/>
      <c r="F345" s="90"/>
      <c r="G345" s="90"/>
    </row>
    <row r="346" spans="1:8" ht="17" thickBot="1">
      <c r="A346" s="721"/>
      <c r="B346" s="703"/>
      <c r="C346" s="58"/>
      <c r="D346" s="50"/>
      <c r="E346" s="50"/>
      <c r="F346" s="90"/>
      <c r="G346" s="90"/>
    </row>
    <row r="347" spans="1:8" ht="15.75" customHeight="1">
      <c r="A347" s="721"/>
      <c r="B347" s="703"/>
      <c r="C347" s="608">
        <f>C340+1</f>
        <v>50</v>
      </c>
      <c r="D347" s="609" t="str">
        <f>'AME Lean Sensei Questions'!I347</f>
        <v>A+</v>
      </c>
      <c r="E347" s="297">
        <f>IF(D347="A+",5,IF(D347="A",4,IF(D347="B",3,IF(D347="C",2,IF(D347="D",1,IF(D347="F",0," "))))))</f>
        <v>5</v>
      </c>
      <c r="F347" s="90"/>
      <c r="G347" s="90"/>
    </row>
    <row r="348" spans="1:8" ht="15.75" customHeight="1">
      <c r="A348" s="721"/>
      <c r="B348" s="703"/>
      <c r="C348" s="609"/>
      <c r="D348" s="609"/>
      <c r="E348" s="298"/>
      <c r="F348" s="90"/>
      <c r="G348" s="90"/>
    </row>
    <row r="349" spans="1:8" ht="15.75" customHeight="1">
      <c r="A349" s="721"/>
      <c r="B349" s="703"/>
      <c r="C349" s="609"/>
      <c r="D349" s="609"/>
      <c r="E349" s="298"/>
      <c r="F349" s="90"/>
      <c r="G349" s="90"/>
    </row>
    <row r="350" spans="1:8" ht="15.75" customHeight="1">
      <c r="A350" s="721"/>
      <c r="B350" s="703"/>
      <c r="C350" s="609"/>
      <c r="D350" s="609"/>
      <c r="E350" s="298"/>
      <c r="F350" s="90"/>
      <c r="G350" s="90"/>
    </row>
    <row r="351" spans="1:8" ht="15.75" customHeight="1">
      <c r="A351" s="721"/>
      <c r="B351" s="703"/>
      <c r="C351" s="609"/>
      <c r="D351" s="609"/>
      <c r="E351" s="298"/>
      <c r="F351" s="90"/>
      <c r="G351" s="90"/>
    </row>
    <row r="352" spans="1:8" ht="16.5" customHeight="1" thickBot="1">
      <c r="A352" s="721"/>
      <c r="B352" s="703"/>
      <c r="C352" s="620"/>
      <c r="D352" s="620"/>
      <c r="E352" s="299"/>
      <c r="F352" s="90"/>
      <c r="G352" s="90"/>
    </row>
    <row r="353" spans="1:7" ht="17" thickBot="1">
      <c r="A353" s="721"/>
      <c r="B353" s="703"/>
      <c r="C353" s="58"/>
      <c r="D353" s="50"/>
      <c r="E353" s="50"/>
      <c r="F353" s="90"/>
      <c r="G353" s="90"/>
    </row>
    <row r="354" spans="1:7" ht="15.75" customHeight="1">
      <c r="A354" s="721"/>
      <c r="B354" s="703"/>
      <c r="C354" s="608">
        <f>C347+1</f>
        <v>51</v>
      </c>
      <c r="D354" s="609" t="str">
        <f>'AME Lean Sensei Questions'!I354</f>
        <v>A+</v>
      </c>
      <c r="E354" s="297">
        <f>IF(D354="A+",5,IF(D354="A",4,IF(D354="B",3,IF(D354="C",2,IF(D354="D",1,IF(D354="F",0," "))))))</f>
        <v>5</v>
      </c>
      <c r="F354" s="90"/>
      <c r="G354" s="90"/>
    </row>
    <row r="355" spans="1:7" ht="15.75" customHeight="1">
      <c r="A355" s="721"/>
      <c r="B355" s="703"/>
      <c r="C355" s="609"/>
      <c r="D355" s="609"/>
      <c r="E355" s="298"/>
      <c r="F355" s="90"/>
      <c r="G355" s="90"/>
    </row>
    <row r="356" spans="1:7" ht="15.75" customHeight="1">
      <c r="A356" s="721"/>
      <c r="B356" s="703"/>
      <c r="C356" s="609"/>
      <c r="D356" s="609"/>
      <c r="E356" s="298"/>
      <c r="F356" s="90"/>
      <c r="G356" s="90"/>
    </row>
    <row r="357" spans="1:7" ht="15.75" customHeight="1">
      <c r="A357" s="721"/>
      <c r="B357" s="703"/>
      <c r="C357" s="609"/>
      <c r="D357" s="609"/>
      <c r="E357" s="298"/>
      <c r="F357" s="90"/>
      <c r="G357" s="90"/>
    </row>
    <row r="358" spans="1:7" ht="15.75" customHeight="1">
      <c r="A358" s="722"/>
      <c r="B358" s="703"/>
      <c r="C358" s="609"/>
      <c r="D358" s="609"/>
      <c r="E358" s="298"/>
      <c r="F358" s="90"/>
      <c r="G358" s="90"/>
    </row>
    <row r="359" spans="1:7" ht="16.5" customHeight="1" thickBot="1">
      <c r="A359" s="722"/>
      <c r="B359" s="703"/>
      <c r="C359" s="620"/>
      <c r="D359" s="620"/>
      <c r="E359" s="299"/>
      <c r="F359" s="90"/>
      <c r="G359" s="90"/>
    </row>
    <row r="360" spans="1:7" ht="32" thickBot="1">
      <c r="A360" s="307"/>
      <c r="B360" s="302"/>
      <c r="C360" s="58"/>
      <c r="D360" s="50"/>
      <c r="E360" s="303">
        <f>SUM(E340:E359)</f>
        <v>15</v>
      </c>
      <c r="F360" s="82">
        <v>5</v>
      </c>
      <c r="G360" s="304">
        <f>E360*F360</f>
        <v>75</v>
      </c>
    </row>
    <row r="361" spans="1:7" ht="15.75" customHeight="1">
      <c r="A361" s="718" t="s">
        <v>303</v>
      </c>
      <c r="B361" s="701" t="s">
        <v>304</v>
      </c>
      <c r="C361" s="608">
        <f>C354+1</f>
        <v>52</v>
      </c>
      <c r="D361" s="609" t="str">
        <f>'AME Lean Sensei Questions'!I361</f>
        <v>A+</v>
      </c>
      <c r="E361" s="297">
        <f>IF(D361="A+",5,IF(D361="A",4,IF(D361="B",3,IF(D361="C",2,IF(D361="D",1,IF(D361="F",0," "))))))</f>
        <v>5</v>
      </c>
      <c r="F361" s="20"/>
      <c r="G361" s="89"/>
    </row>
    <row r="362" spans="1:7" ht="15.75" customHeight="1">
      <c r="A362" s="676"/>
      <c r="B362" s="702"/>
      <c r="C362" s="609"/>
      <c r="D362" s="609"/>
      <c r="E362" s="298"/>
      <c r="F362" s="20"/>
      <c r="G362" s="90"/>
    </row>
    <row r="363" spans="1:7" ht="15.75" customHeight="1">
      <c r="A363" s="676"/>
      <c r="B363" s="702"/>
      <c r="C363" s="609"/>
      <c r="D363" s="609"/>
      <c r="E363" s="298"/>
      <c r="F363" s="20"/>
      <c r="G363" s="90"/>
    </row>
    <row r="364" spans="1:7" ht="15.75" customHeight="1">
      <c r="A364" s="676"/>
      <c r="B364" s="702"/>
      <c r="C364" s="609"/>
      <c r="D364" s="609"/>
      <c r="E364" s="298"/>
      <c r="F364" s="20"/>
      <c r="G364" s="90"/>
    </row>
    <row r="365" spans="1:7" ht="15.75" customHeight="1">
      <c r="A365" s="676"/>
      <c r="B365" s="703"/>
      <c r="C365" s="609"/>
      <c r="D365" s="609"/>
      <c r="E365" s="298"/>
      <c r="F365" s="20"/>
      <c r="G365" s="90"/>
    </row>
    <row r="366" spans="1:7" ht="16.5" customHeight="1" thickBot="1">
      <c r="A366" s="676"/>
      <c r="B366" s="703"/>
      <c r="C366" s="620"/>
      <c r="D366" s="620"/>
      <c r="E366" s="299"/>
      <c r="F366" s="20"/>
      <c r="G366" s="90"/>
    </row>
    <row r="367" spans="1:7" ht="17" thickBot="1">
      <c r="A367" s="676"/>
      <c r="B367" s="703"/>
      <c r="C367" s="58"/>
      <c r="D367" s="50"/>
      <c r="E367" s="50"/>
      <c r="F367" s="20"/>
      <c r="G367" s="90"/>
    </row>
    <row r="368" spans="1:7" ht="15.75" customHeight="1">
      <c r="A368" s="676"/>
      <c r="B368" s="703"/>
      <c r="C368" s="608">
        <f>C361+1</f>
        <v>53</v>
      </c>
      <c r="D368" s="609" t="str">
        <f>'AME Lean Sensei Questions'!I368</f>
        <v>A+</v>
      </c>
      <c r="E368" s="297">
        <f>IF(D368="A+",5,IF(D368="A",4,IF(D368="B",3,IF(D368="C",2,IF(D368="D",1,IF(D368="F",0," "))))))</f>
        <v>5</v>
      </c>
      <c r="F368" s="20"/>
      <c r="G368" s="90"/>
    </row>
    <row r="369" spans="1:7" ht="15.75" customHeight="1">
      <c r="A369" s="676"/>
      <c r="B369" s="703"/>
      <c r="C369" s="609"/>
      <c r="D369" s="609"/>
      <c r="E369" s="298"/>
      <c r="F369" s="20"/>
      <c r="G369" s="90"/>
    </row>
    <row r="370" spans="1:7" ht="15.75" customHeight="1">
      <c r="A370" s="676"/>
      <c r="B370" s="703"/>
      <c r="C370" s="609"/>
      <c r="D370" s="609"/>
      <c r="E370" s="298"/>
      <c r="F370" s="20"/>
      <c r="G370" s="90"/>
    </row>
    <row r="371" spans="1:7" ht="15.75" customHeight="1">
      <c r="A371" s="676"/>
      <c r="B371" s="703"/>
      <c r="C371" s="609"/>
      <c r="D371" s="609"/>
      <c r="E371" s="298"/>
      <c r="F371" s="20"/>
      <c r="G371" s="90"/>
    </row>
    <row r="372" spans="1:7" ht="15.75" customHeight="1">
      <c r="A372" s="676"/>
      <c r="B372" s="703"/>
      <c r="C372" s="609"/>
      <c r="D372" s="609"/>
      <c r="E372" s="298"/>
      <c r="F372" s="20"/>
      <c r="G372" s="90"/>
    </row>
    <row r="373" spans="1:7" ht="16.5" customHeight="1" thickBot="1">
      <c r="A373" s="676"/>
      <c r="B373" s="703"/>
      <c r="C373" s="620"/>
      <c r="D373" s="620"/>
      <c r="E373" s="299"/>
      <c r="F373" s="20"/>
      <c r="G373" s="90"/>
    </row>
    <row r="374" spans="1:7" ht="17" thickBot="1">
      <c r="A374" s="676"/>
      <c r="B374" s="703"/>
      <c r="C374" s="58"/>
      <c r="D374" s="50"/>
      <c r="E374" s="50"/>
      <c r="F374" s="20"/>
      <c r="G374" s="90"/>
    </row>
    <row r="375" spans="1:7" ht="15.75" customHeight="1">
      <c r="A375" s="676"/>
      <c r="B375" s="703"/>
      <c r="C375" s="608">
        <f>C368+1</f>
        <v>54</v>
      </c>
      <c r="D375" s="609" t="str">
        <f>'AME Lean Sensei Questions'!I375</f>
        <v>A+</v>
      </c>
      <c r="E375" s="297">
        <f>IF(D375="A+",5,IF(D375="A",4,IF(D375="B",3,IF(D375="C",2,IF(D375="D",1,IF(D375="F",0," "))))))</f>
        <v>5</v>
      </c>
      <c r="F375" s="20"/>
      <c r="G375" s="90"/>
    </row>
    <row r="376" spans="1:7" ht="15.75" customHeight="1">
      <c r="A376" s="676"/>
      <c r="B376" s="703"/>
      <c r="C376" s="609"/>
      <c r="D376" s="609"/>
      <c r="E376" s="298"/>
      <c r="F376" s="20"/>
      <c r="G376" s="90"/>
    </row>
    <row r="377" spans="1:7" ht="15.75" customHeight="1">
      <c r="A377" s="676"/>
      <c r="B377" s="703"/>
      <c r="C377" s="609"/>
      <c r="D377" s="609"/>
      <c r="E377" s="298"/>
      <c r="F377" s="20"/>
      <c r="G377" s="90"/>
    </row>
    <row r="378" spans="1:7" ht="15.75" customHeight="1">
      <c r="A378" s="676"/>
      <c r="B378" s="703"/>
      <c r="C378" s="609"/>
      <c r="D378" s="609"/>
      <c r="E378" s="298"/>
      <c r="F378" s="20"/>
      <c r="G378" s="90"/>
    </row>
    <row r="379" spans="1:7" ht="15.75" customHeight="1">
      <c r="A379" s="676"/>
      <c r="B379" s="703"/>
      <c r="C379" s="609"/>
      <c r="D379" s="609"/>
      <c r="E379" s="298"/>
      <c r="F379" s="20"/>
      <c r="G379" s="90"/>
    </row>
    <row r="380" spans="1:7" ht="16.5" customHeight="1" thickBot="1">
      <c r="A380" s="676"/>
      <c r="B380" s="703"/>
      <c r="C380" s="620"/>
      <c r="D380" s="620"/>
      <c r="E380" s="299"/>
      <c r="F380" s="20"/>
      <c r="G380" s="90"/>
    </row>
    <row r="381" spans="1:7" ht="17" thickBot="1">
      <c r="A381" s="676"/>
      <c r="B381" s="703"/>
      <c r="C381" s="58"/>
      <c r="D381" s="50"/>
      <c r="E381" s="50"/>
      <c r="F381" s="20"/>
      <c r="G381" s="90"/>
    </row>
    <row r="382" spans="1:7" ht="15.75" customHeight="1">
      <c r="A382" s="676"/>
      <c r="B382" s="703"/>
      <c r="C382" s="608">
        <f>C375+1</f>
        <v>55</v>
      </c>
      <c r="D382" s="609" t="str">
        <f>'AME Lean Sensei Questions'!I382</f>
        <v>A+</v>
      </c>
      <c r="E382" s="297">
        <f>IF(D382="A+",5,IF(D382="A",4,IF(D382="B",3,IF(D382="C",2,IF(D382="D",1,IF(D382="F",0," "))))))</f>
        <v>5</v>
      </c>
      <c r="F382" s="20"/>
      <c r="G382" s="90"/>
    </row>
    <row r="383" spans="1:7" ht="15.75" customHeight="1">
      <c r="A383" s="676"/>
      <c r="B383" s="703"/>
      <c r="C383" s="609"/>
      <c r="D383" s="609"/>
      <c r="E383" s="298"/>
      <c r="F383" s="20"/>
      <c r="G383" s="90"/>
    </row>
    <row r="384" spans="1:7" ht="15.75" customHeight="1">
      <c r="A384" s="676"/>
      <c r="B384" s="703"/>
      <c r="C384" s="609"/>
      <c r="D384" s="609"/>
      <c r="E384" s="298"/>
      <c r="F384" s="20"/>
      <c r="G384" s="90"/>
    </row>
    <row r="385" spans="1:7" ht="15.75" customHeight="1">
      <c r="A385" s="676"/>
      <c r="B385" s="703"/>
      <c r="C385" s="609"/>
      <c r="D385" s="609"/>
      <c r="E385" s="298"/>
      <c r="F385" s="20"/>
      <c r="G385" s="90"/>
    </row>
    <row r="386" spans="1:7" ht="15.75" customHeight="1">
      <c r="A386" s="676"/>
      <c r="B386" s="703"/>
      <c r="C386" s="609"/>
      <c r="D386" s="609"/>
      <c r="E386" s="298"/>
      <c r="F386" s="20"/>
      <c r="G386" s="90"/>
    </row>
    <row r="387" spans="1:7" ht="16.5" customHeight="1" thickBot="1">
      <c r="A387" s="676"/>
      <c r="B387" s="703"/>
      <c r="C387" s="620"/>
      <c r="D387" s="620"/>
      <c r="E387" s="299"/>
      <c r="F387" s="20"/>
      <c r="G387" s="301"/>
    </row>
    <row r="388" spans="1:7" ht="32" thickBot="1">
      <c r="A388" s="676"/>
      <c r="B388" s="302"/>
      <c r="C388" s="58"/>
      <c r="D388" s="50"/>
      <c r="E388" s="303">
        <f>SUM(E361:E387)</f>
        <v>20</v>
      </c>
      <c r="F388" s="82">
        <v>2.5</v>
      </c>
      <c r="G388" s="304">
        <f>E388*F388</f>
        <v>50</v>
      </c>
    </row>
    <row r="389" spans="1:7" ht="15.75" customHeight="1">
      <c r="A389" s="676"/>
      <c r="B389" s="701" t="s">
        <v>320</v>
      </c>
      <c r="C389" s="608">
        <f>C382+1</f>
        <v>56</v>
      </c>
      <c r="D389" s="609" t="str">
        <f>'AME Lean Sensei Questions'!I389</f>
        <v>A+</v>
      </c>
      <c r="E389" s="297">
        <f>IF(D389="A+",5,IF(D389="A",4,IF(D389="B",3,IF(D389="C",2,IF(D389="D",1,IF(D389="F",0," "))))))</f>
        <v>5</v>
      </c>
      <c r="F389" s="20"/>
      <c r="G389" s="89"/>
    </row>
    <row r="390" spans="1:7" ht="15.75" customHeight="1">
      <c r="A390" s="676"/>
      <c r="B390" s="702"/>
      <c r="C390" s="609"/>
      <c r="D390" s="609"/>
      <c r="E390" s="298"/>
      <c r="F390" s="20"/>
      <c r="G390" s="90"/>
    </row>
    <row r="391" spans="1:7" ht="15.75" customHeight="1">
      <c r="A391" s="676"/>
      <c r="B391" s="702"/>
      <c r="C391" s="609"/>
      <c r="D391" s="609"/>
      <c r="E391" s="298"/>
      <c r="F391" s="20"/>
      <c r="G391" s="90"/>
    </row>
    <row r="392" spans="1:7" ht="15.75" customHeight="1">
      <c r="A392" s="676"/>
      <c r="B392" s="703"/>
      <c r="C392" s="609"/>
      <c r="D392" s="609"/>
      <c r="E392" s="298"/>
      <c r="F392" s="20"/>
      <c r="G392" s="90"/>
    </row>
    <row r="393" spans="1:7" ht="15.75" customHeight="1">
      <c r="A393" s="676"/>
      <c r="B393" s="703"/>
      <c r="C393" s="609"/>
      <c r="D393" s="609"/>
      <c r="E393" s="298"/>
      <c r="F393" s="20"/>
      <c r="G393" s="90"/>
    </row>
    <row r="394" spans="1:7" ht="16.5" customHeight="1" thickBot="1">
      <c r="A394" s="676"/>
      <c r="B394" s="703"/>
      <c r="C394" s="620"/>
      <c r="D394" s="620"/>
      <c r="E394" s="299"/>
      <c r="F394" s="20"/>
      <c r="G394" s="90"/>
    </row>
    <row r="395" spans="1:7" ht="17" thickBot="1">
      <c r="A395" s="676"/>
      <c r="B395" s="703"/>
      <c r="C395" s="58"/>
      <c r="D395" s="50"/>
      <c r="E395" s="50"/>
      <c r="F395" s="20"/>
      <c r="G395" s="90"/>
    </row>
    <row r="396" spans="1:7" ht="15.75" customHeight="1">
      <c r="A396" s="676"/>
      <c r="B396" s="703"/>
      <c r="C396" s="608">
        <f>C389+1</f>
        <v>57</v>
      </c>
      <c r="D396" s="609" t="str">
        <f>'AME Lean Sensei Questions'!I396</f>
        <v>A+</v>
      </c>
      <c r="E396" s="297">
        <f>IF(D396="A+",5,IF(D396="A",4,IF(D396="B",3,IF(D396="C",2,IF(D396="D",1,IF(D396="F",0," "))))))</f>
        <v>5</v>
      </c>
      <c r="F396" s="20"/>
      <c r="G396" s="90"/>
    </row>
    <row r="397" spans="1:7" ht="15.75" customHeight="1">
      <c r="A397" s="676"/>
      <c r="B397" s="703"/>
      <c r="C397" s="609"/>
      <c r="D397" s="609"/>
      <c r="E397" s="298"/>
      <c r="F397" s="20"/>
      <c r="G397" s="90"/>
    </row>
    <row r="398" spans="1:7" ht="15.75" customHeight="1">
      <c r="A398" s="676"/>
      <c r="B398" s="703"/>
      <c r="C398" s="609"/>
      <c r="D398" s="609"/>
      <c r="E398" s="298"/>
      <c r="F398" s="20"/>
      <c r="G398" s="90"/>
    </row>
    <row r="399" spans="1:7" ht="15.75" customHeight="1">
      <c r="A399" s="676"/>
      <c r="B399" s="703"/>
      <c r="C399" s="609"/>
      <c r="D399" s="609"/>
      <c r="E399" s="298"/>
      <c r="F399" s="20"/>
      <c r="G399" s="90"/>
    </row>
    <row r="400" spans="1:7" ht="15.75" customHeight="1">
      <c r="A400" s="676"/>
      <c r="B400" s="703"/>
      <c r="C400" s="609"/>
      <c r="D400" s="609"/>
      <c r="E400" s="298"/>
      <c r="F400" s="20"/>
      <c r="G400" s="90"/>
    </row>
    <row r="401" spans="1:7" ht="16.5" customHeight="1" thickBot="1">
      <c r="A401" s="676"/>
      <c r="B401" s="703"/>
      <c r="C401" s="620"/>
      <c r="D401" s="620"/>
      <c r="E401" s="299"/>
      <c r="F401" s="20"/>
      <c r="G401" s="90"/>
    </row>
    <row r="402" spans="1:7" ht="17" thickBot="1">
      <c r="A402" s="676"/>
      <c r="B402" s="703"/>
      <c r="C402" s="58"/>
      <c r="D402" s="50"/>
      <c r="E402" s="50"/>
      <c r="F402" s="20"/>
      <c r="G402" s="90"/>
    </row>
    <row r="403" spans="1:7" ht="15.75" customHeight="1">
      <c r="A403" s="676"/>
      <c r="B403" s="703"/>
      <c r="C403" s="608">
        <f>C396+1</f>
        <v>58</v>
      </c>
      <c r="D403" s="609" t="str">
        <f>'AME Lean Sensei Questions'!I403</f>
        <v>A+</v>
      </c>
      <c r="E403" s="297">
        <f>IF(D403="A+",5,IF(D403="A",4,IF(D403="B",3,IF(D403="C",2,IF(D403="D",1,IF(D403="F",0," "))))))</f>
        <v>5</v>
      </c>
      <c r="F403" s="20"/>
      <c r="G403" s="90"/>
    </row>
    <row r="404" spans="1:7" ht="15.75" customHeight="1">
      <c r="A404" s="676"/>
      <c r="B404" s="703"/>
      <c r="C404" s="609"/>
      <c r="D404" s="609"/>
      <c r="E404" s="298"/>
      <c r="F404" s="20"/>
      <c r="G404" s="90"/>
    </row>
    <row r="405" spans="1:7" ht="15.75" customHeight="1">
      <c r="A405" s="676"/>
      <c r="B405" s="703"/>
      <c r="C405" s="609"/>
      <c r="D405" s="609"/>
      <c r="E405" s="298"/>
      <c r="F405" s="20"/>
      <c r="G405" s="90"/>
    </row>
    <row r="406" spans="1:7" ht="15.75" customHeight="1">
      <c r="A406" s="676"/>
      <c r="B406" s="703"/>
      <c r="C406" s="609"/>
      <c r="D406" s="609"/>
      <c r="E406" s="298"/>
      <c r="F406" s="20"/>
      <c r="G406" s="90"/>
    </row>
    <row r="407" spans="1:7" ht="15.75" customHeight="1">
      <c r="A407" s="676"/>
      <c r="B407" s="703"/>
      <c r="C407" s="609"/>
      <c r="D407" s="609"/>
      <c r="E407" s="298"/>
      <c r="F407" s="20"/>
      <c r="G407" s="90"/>
    </row>
    <row r="408" spans="1:7" ht="16.5" customHeight="1" thickBot="1">
      <c r="A408" s="676"/>
      <c r="B408" s="703"/>
      <c r="C408" s="620"/>
      <c r="D408" s="620"/>
      <c r="E408" s="299"/>
      <c r="F408" s="20"/>
      <c r="G408" s="301"/>
    </row>
    <row r="409" spans="1:7" ht="33" thickBot="1">
      <c r="A409" s="676"/>
      <c r="B409" s="312" t="s">
        <v>600</v>
      </c>
      <c r="C409" s="58"/>
      <c r="D409" s="50"/>
      <c r="E409" s="303">
        <f>SUM(E389:E408)</f>
        <v>15</v>
      </c>
      <c r="F409" s="82">
        <v>3.3334999999999999</v>
      </c>
      <c r="G409" s="304">
        <f>E409*F409</f>
        <v>50.002499999999998</v>
      </c>
    </row>
    <row r="410" spans="1:7" ht="15.75" customHeight="1">
      <c r="A410" s="676"/>
      <c r="B410" s="701" t="s">
        <v>332</v>
      </c>
      <c r="C410" s="608">
        <f>C403+1</f>
        <v>59</v>
      </c>
      <c r="D410" s="609" t="str">
        <f>'AME Lean Sensei Questions'!I410</f>
        <v>A+</v>
      </c>
      <c r="E410" s="297">
        <f>IF(D410="A+",5,IF(D410="A",4,IF(D410="B",3,IF(D410="C",2,IF(D410="D",1,IF(D410="F",0," "))))))</f>
        <v>5</v>
      </c>
      <c r="F410" s="20"/>
      <c r="G410" s="89"/>
    </row>
    <row r="411" spans="1:7" ht="15.75" customHeight="1">
      <c r="A411" s="676"/>
      <c r="B411" s="702"/>
      <c r="C411" s="609"/>
      <c r="D411" s="609"/>
      <c r="E411" s="298"/>
      <c r="F411" s="20"/>
      <c r="G411" s="90"/>
    </row>
    <row r="412" spans="1:7" ht="15.75" customHeight="1">
      <c r="A412" s="676"/>
      <c r="B412" s="702"/>
      <c r="C412" s="609"/>
      <c r="D412" s="609"/>
      <c r="E412" s="298"/>
      <c r="F412" s="20"/>
      <c r="G412" s="90"/>
    </row>
    <row r="413" spans="1:7" ht="15.75" customHeight="1">
      <c r="A413" s="676"/>
      <c r="B413" s="702"/>
      <c r="C413" s="609"/>
      <c r="D413" s="609"/>
      <c r="E413" s="298"/>
      <c r="F413" s="20"/>
      <c r="G413" s="90"/>
    </row>
    <row r="414" spans="1:7" ht="15.75" customHeight="1">
      <c r="A414" s="676"/>
      <c r="B414" s="703"/>
      <c r="C414" s="609"/>
      <c r="D414" s="609"/>
      <c r="E414" s="298"/>
      <c r="F414" s="20"/>
      <c r="G414" s="90"/>
    </row>
    <row r="415" spans="1:7" ht="16.5" customHeight="1" thickBot="1">
      <c r="A415" s="676"/>
      <c r="B415" s="703"/>
      <c r="C415" s="620"/>
      <c r="D415" s="620"/>
      <c r="E415" s="299"/>
      <c r="F415" s="20"/>
      <c r="G415" s="90"/>
    </row>
    <row r="416" spans="1:7" ht="17" thickBot="1">
      <c r="A416" s="676"/>
      <c r="B416" s="703"/>
      <c r="C416" s="58"/>
      <c r="D416" s="50"/>
      <c r="E416" s="50"/>
      <c r="F416" s="20"/>
      <c r="G416" s="90"/>
    </row>
    <row r="417" spans="1:7" ht="15.75" customHeight="1">
      <c r="A417" s="676"/>
      <c r="B417" s="703"/>
      <c r="C417" s="608">
        <f>C410+1</f>
        <v>60</v>
      </c>
      <c r="D417" s="609" t="str">
        <f>'AME Lean Sensei Questions'!I417</f>
        <v>A+</v>
      </c>
      <c r="E417" s="297">
        <f>IF(D417="A+",5,IF(D417="A",4,IF(D417="B",3,IF(D417="C",2,IF(D417="D",1,IF(D417="F",0," "))))))</f>
        <v>5</v>
      </c>
      <c r="F417" s="20"/>
      <c r="G417" s="90"/>
    </row>
    <row r="418" spans="1:7" ht="15.75" customHeight="1">
      <c r="A418" s="676"/>
      <c r="B418" s="703"/>
      <c r="C418" s="609"/>
      <c r="D418" s="609"/>
      <c r="E418" s="298"/>
      <c r="F418" s="20"/>
      <c r="G418" s="90"/>
    </row>
    <row r="419" spans="1:7" ht="15.75" customHeight="1">
      <c r="A419" s="676"/>
      <c r="B419" s="703"/>
      <c r="C419" s="609"/>
      <c r="D419" s="609"/>
      <c r="E419" s="298"/>
      <c r="F419" s="20"/>
      <c r="G419" s="90"/>
    </row>
    <row r="420" spans="1:7" ht="15.75" customHeight="1">
      <c r="A420" s="676"/>
      <c r="B420" s="703"/>
      <c r="C420" s="609"/>
      <c r="D420" s="609"/>
      <c r="E420" s="298"/>
      <c r="F420" s="20"/>
      <c r="G420" s="90"/>
    </row>
    <row r="421" spans="1:7" ht="15.75" customHeight="1">
      <c r="A421" s="676"/>
      <c r="B421" s="703"/>
      <c r="C421" s="609"/>
      <c r="D421" s="609"/>
      <c r="E421" s="298"/>
      <c r="F421" s="20"/>
      <c r="G421" s="90"/>
    </row>
    <row r="422" spans="1:7" ht="16.5" customHeight="1" thickBot="1">
      <c r="A422" s="676"/>
      <c r="B422" s="703"/>
      <c r="C422" s="620"/>
      <c r="D422" s="620"/>
      <c r="E422" s="299"/>
      <c r="F422" s="20"/>
      <c r="G422" s="90"/>
    </row>
    <row r="423" spans="1:7" ht="17" thickBot="1">
      <c r="A423" s="676"/>
      <c r="B423" s="703"/>
      <c r="C423" s="58"/>
      <c r="D423" s="50"/>
      <c r="E423" s="50"/>
      <c r="F423" s="20"/>
      <c r="G423" s="90"/>
    </row>
    <row r="424" spans="1:7" ht="15.75" customHeight="1">
      <c r="A424" s="676"/>
      <c r="B424" s="703"/>
      <c r="C424" s="608">
        <f>C417+1</f>
        <v>61</v>
      </c>
      <c r="D424" s="609" t="str">
        <f>'AME Lean Sensei Questions'!I424</f>
        <v>A+</v>
      </c>
      <c r="E424" s="297">
        <f>IF(D424="A+",5,IF(D424="A",4,IF(D424="B",3,IF(D424="C",2,IF(D424="D",1,IF(D424="F",0," "))))))</f>
        <v>5</v>
      </c>
      <c r="F424" s="20"/>
      <c r="G424" s="90"/>
    </row>
    <row r="425" spans="1:7" ht="15.75" customHeight="1">
      <c r="A425" s="676"/>
      <c r="B425" s="703"/>
      <c r="C425" s="609"/>
      <c r="D425" s="609"/>
      <c r="E425" s="298"/>
      <c r="F425" s="20"/>
      <c r="G425" s="90"/>
    </row>
    <row r="426" spans="1:7" ht="15.75" customHeight="1">
      <c r="A426" s="676"/>
      <c r="B426" s="703"/>
      <c r="C426" s="609"/>
      <c r="D426" s="609"/>
      <c r="E426" s="298"/>
      <c r="F426" s="20"/>
      <c r="G426" s="90"/>
    </row>
    <row r="427" spans="1:7" ht="15.75" customHeight="1">
      <c r="A427" s="676"/>
      <c r="B427" s="703"/>
      <c r="C427" s="609"/>
      <c r="D427" s="609"/>
      <c r="E427" s="298"/>
      <c r="F427" s="20"/>
      <c r="G427" s="90"/>
    </row>
    <row r="428" spans="1:7" ht="15.75" customHeight="1">
      <c r="A428" s="676"/>
      <c r="B428" s="703"/>
      <c r="C428" s="609"/>
      <c r="D428" s="609"/>
      <c r="E428" s="298"/>
      <c r="F428" s="20"/>
      <c r="G428" s="90"/>
    </row>
    <row r="429" spans="1:7" ht="16.5" customHeight="1" thickBot="1">
      <c r="A429" s="676"/>
      <c r="B429" s="703"/>
      <c r="C429" s="620"/>
      <c r="D429" s="620"/>
      <c r="E429" s="299"/>
      <c r="F429" s="20"/>
      <c r="G429" s="90"/>
    </row>
    <row r="430" spans="1:7" ht="17" thickBot="1">
      <c r="A430" s="676"/>
      <c r="B430" s="709"/>
      <c r="C430" s="58"/>
      <c r="D430" s="50"/>
      <c r="E430" s="50"/>
      <c r="F430" s="20"/>
      <c r="G430" s="90"/>
    </row>
    <row r="431" spans="1:7" ht="15.75" customHeight="1">
      <c r="A431" s="676"/>
      <c r="B431" s="709"/>
      <c r="C431" s="608">
        <f>C424+1</f>
        <v>62</v>
      </c>
      <c r="D431" s="609" t="str">
        <f>'AME Lean Sensei Questions'!I431</f>
        <v>A+</v>
      </c>
      <c r="E431" s="297">
        <f>IF(D431="A+",5,IF(D431="A",4,IF(D431="B",3,IF(D431="C",2,IF(D431="D",1,IF(D431="F",0," "))))))</f>
        <v>5</v>
      </c>
      <c r="F431" s="20"/>
      <c r="G431" s="90"/>
    </row>
    <row r="432" spans="1:7" ht="15.75" customHeight="1">
      <c r="A432" s="676"/>
      <c r="B432" s="709"/>
      <c r="C432" s="609"/>
      <c r="D432" s="609"/>
      <c r="E432" s="298"/>
      <c r="F432" s="20"/>
      <c r="G432" s="90"/>
    </row>
    <row r="433" spans="1:7" ht="15.75" customHeight="1">
      <c r="A433" s="676"/>
      <c r="B433" s="709"/>
      <c r="C433" s="609"/>
      <c r="D433" s="609"/>
      <c r="E433" s="298"/>
      <c r="F433" s="20"/>
      <c r="G433" s="90"/>
    </row>
    <row r="434" spans="1:7" ht="15.75" customHeight="1">
      <c r="A434" s="676"/>
      <c r="B434" s="709"/>
      <c r="C434" s="609"/>
      <c r="D434" s="609"/>
      <c r="E434" s="298"/>
      <c r="F434" s="20"/>
      <c r="G434" s="90"/>
    </row>
    <row r="435" spans="1:7" ht="15.75" customHeight="1">
      <c r="A435" s="676"/>
      <c r="B435" s="709"/>
      <c r="C435" s="609"/>
      <c r="D435" s="609"/>
      <c r="E435" s="298"/>
      <c r="F435" s="20"/>
      <c r="G435" s="90"/>
    </row>
    <row r="436" spans="1:7" ht="16.5" customHeight="1" thickBot="1">
      <c r="A436" s="676"/>
      <c r="B436" s="709"/>
      <c r="C436" s="620"/>
      <c r="D436" s="620"/>
      <c r="E436" s="299"/>
      <c r="F436" s="20"/>
      <c r="G436" s="301"/>
    </row>
    <row r="437" spans="1:7" ht="32" thickBot="1">
      <c r="A437" s="676"/>
      <c r="B437" s="302"/>
      <c r="C437" s="58"/>
      <c r="D437" s="50"/>
      <c r="E437" s="303">
        <f>SUM(E410:E436)</f>
        <v>20</v>
      </c>
      <c r="F437" s="82">
        <v>2.5</v>
      </c>
      <c r="G437" s="304">
        <f>E437*F437</f>
        <v>50</v>
      </c>
    </row>
    <row r="438" spans="1:7" ht="15.75" customHeight="1">
      <c r="A438" s="676"/>
      <c r="B438" s="701" t="s">
        <v>351</v>
      </c>
      <c r="C438" s="608">
        <f>C431+1</f>
        <v>63</v>
      </c>
      <c r="D438" s="609" t="str">
        <f>'AME Lean Sensei Questions'!I438</f>
        <v>A+</v>
      </c>
      <c r="E438" s="297">
        <f>IF(D438="A+",5,IF(D438="A",4,IF(D438="B",3,IF(D438="C",2,IF(D438="D",1,IF(D438="F",0," "))))))</f>
        <v>5</v>
      </c>
      <c r="F438" s="89"/>
      <c r="G438" s="89"/>
    </row>
    <row r="439" spans="1:7" ht="15.75" customHeight="1">
      <c r="A439" s="676"/>
      <c r="B439" s="702"/>
      <c r="C439" s="609"/>
      <c r="D439" s="609"/>
      <c r="E439" s="298"/>
      <c r="F439" s="90"/>
      <c r="G439" s="90"/>
    </row>
    <row r="440" spans="1:7" ht="15.75" customHeight="1">
      <c r="A440" s="676"/>
      <c r="B440" s="702"/>
      <c r="C440" s="609"/>
      <c r="D440" s="609"/>
      <c r="E440" s="298"/>
      <c r="F440" s="90"/>
      <c r="G440" s="90"/>
    </row>
    <row r="441" spans="1:7" ht="15.75" customHeight="1">
      <c r="A441" s="676"/>
      <c r="B441" s="702"/>
      <c r="C441" s="609"/>
      <c r="D441" s="609"/>
      <c r="E441" s="298"/>
      <c r="F441" s="90"/>
      <c r="G441" s="90"/>
    </row>
    <row r="442" spans="1:7" ht="15.75" customHeight="1">
      <c r="A442" s="676"/>
      <c r="B442" s="702"/>
      <c r="C442" s="609"/>
      <c r="D442" s="609"/>
      <c r="E442" s="298"/>
      <c r="F442" s="90"/>
      <c r="G442" s="90"/>
    </row>
    <row r="443" spans="1:7" ht="16.5" customHeight="1" thickBot="1">
      <c r="A443" s="676"/>
      <c r="B443" s="703"/>
      <c r="C443" s="620"/>
      <c r="D443" s="620"/>
      <c r="E443" s="299"/>
      <c r="F443" s="90"/>
      <c r="G443" s="90"/>
    </row>
    <row r="444" spans="1:7" ht="17" thickBot="1">
      <c r="A444" s="676"/>
      <c r="B444" s="703"/>
      <c r="C444" s="58"/>
      <c r="D444" s="50"/>
      <c r="E444" s="50"/>
      <c r="F444" s="90"/>
      <c r="G444" s="90"/>
    </row>
    <row r="445" spans="1:7" ht="15.75" customHeight="1">
      <c r="A445" s="676"/>
      <c r="B445" s="703"/>
      <c r="C445" s="608">
        <f>C438+1</f>
        <v>64</v>
      </c>
      <c r="D445" s="609" t="str">
        <f>'AME Lean Sensei Questions'!I445</f>
        <v>A+</v>
      </c>
      <c r="E445" s="297">
        <f>IF(D445="A+",5,IF(D445="A",4,IF(D445="B",3,IF(D445="C",2,IF(D445="D",1,IF(D445="F",0," "))))))</f>
        <v>5</v>
      </c>
      <c r="F445" s="90"/>
      <c r="G445" s="90"/>
    </row>
    <row r="446" spans="1:7" ht="15.75" customHeight="1">
      <c r="A446" s="676"/>
      <c r="B446" s="703"/>
      <c r="C446" s="609"/>
      <c r="D446" s="609"/>
      <c r="E446" s="298"/>
      <c r="F446" s="90"/>
      <c r="G446" s="90"/>
    </row>
    <row r="447" spans="1:7" ht="15.75" customHeight="1">
      <c r="A447" s="676"/>
      <c r="B447" s="703"/>
      <c r="C447" s="609"/>
      <c r="D447" s="609"/>
      <c r="E447" s="298"/>
      <c r="F447" s="90"/>
      <c r="G447" s="90"/>
    </row>
    <row r="448" spans="1:7" ht="15.75" customHeight="1">
      <c r="A448" s="676"/>
      <c r="B448" s="703"/>
      <c r="C448" s="609"/>
      <c r="D448" s="609"/>
      <c r="E448" s="298"/>
      <c r="F448" s="90"/>
      <c r="G448" s="90"/>
    </row>
    <row r="449" spans="1:9" ht="15.75" customHeight="1">
      <c r="A449" s="676"/>
      <c r="B449" s="703"/>
      <c r="C449" s="609"/>
      <c r="D449" s="609"/>
      <c r="E449" s="298"/>
      <c r="F449" s="90"/>
      <c r="G449" s="90"/>
    </row>
    <row r="450" spans="1:9" ht="16.5" customHeight="1" thickBot="1">
      <c r="A450" s="676"/>
      <c r="B450" s="703"/>
      <c r="C450" s="620"/>
      <c r="D450" s="620"/>
      <c r="E450" s="299"/>
      <c r="F450" s="90"/>
      <c r="G450" s="90"/>
    </row>
    <row r="451" spans="1:9" ht="17" thickBot="1">
      <c r="A451" s="676"/>
      <c r="B451" s="703"/>
      <c r="C451" s="58"/>
      <c r="D451" s="50"/>
      <c r="E451" s="50"/>
      <c r="F451" s="90"/>
      <c r="G451" s="90"/>
    </row>
    <row r="452" spans="1:9" ht="15.75" customHeight="1">
      <c r="A452" s="676"/>
      <c r="B452" s="703"/>
      <c r="C452" s="608">
        <f>C445+1</f>
        <v>65</v>
      </c>
      <c r="D452" s="609" t="str">
        <f>'AME Lean Sensei Questions'!I452</f>
        <v>A+</v>
      </c>
      <c r="E452" s="297">
        <f>IF(D452="A+",5,IF(D452="A",4,IF(D452="B",3,IF(D452="C",2,IF(D452="D",1,IF(D452="F",0," "))))))</f>
        <v>5</v>
      </c>
      <c r="F452" s="90"/>
      <c r="G452" s="90"/>
    </row>
    <row r="453" spans="1:9" ht="15.75" customHeight="1">
      <c r="A453" s="676"/>
      <c r="B453" s="703"/>
      <c r="C453" s="609"/>
      <c r="D453" s="609"/>
      <c r="E453" s="298"/>
      <c r="F453" s="90"/>
      <c r="G453" s="90"/>
    </row>
    <row r="454" spans="1:9" ht="15.75" customHeight="1">
      <c r="A454" s="676"/>
      <c r="B454" s="703"/>
      <c r="C454" s="609"/>
      <c r="D454" s="609"/>
      <c r="E454" s="298"/>
      <c r="F454" s="90"/>
      <c r="G454" s="90"/>
    </row>
    <row r="455" spans="1:9" ht="15.75" customHeight="1">
      <c r="A455" s="676"/>
      <c r="B455" s="703"/>
      <c r="C455" s="609"/>
      <c r="D455" s="609"/>
      <c r="E455" s="298"/>
      <c r="F455" s="90"/>
      <c r="G455" s="90"/>
    </row>
    <row r="456" spans="1:9" ht="15.75" customHeight="1">
      <c r="A456" s="676"/>
      <c r="B456" s="703"/>
      <c r="C456" s="609"/>
      <c r="D456" s="609"/>
      <c r="E456" s="298"/>
      <c r="F456" s="90"/>
      <c r="G456" s="90"/>
    </row>
    <row r="457" spans="1:9" ht="16.5" customHeight="1" thickBot="1">
      <c r="A457" s="719"/>
      <c r="B457" s="717"/>
      <c r="C457" s="620"/>
      <c r="D457" s="620"/>
      <c r="E457" s="299"/>
      <c r="F457" s="301"/>
      <c r="G457" s="301"/>
    </row>
    <row r="458" spans="1:9" ht="32" thickBot="1">
      <c r="A458" s="62"/>
      <c r="B458" s="49"/>
      <c r="C458" s="63"/>
      <c r="D458" s="63"/>
      <c r="E458" s="303">
        <f>SUM(E438:E452)</f>
        <v>15</v>
      </c>
      <c r="F458" s="82">
        <v>3.3334999999999999</v>
      </c>
      <c r="G458" s="304">
        <f>E458*F458</f>
        <v>50.002499999999998</v>
      </c>
    </row>
    <row r="459" spans="1:9" ht="17" thickBot="1">
      <c r="A459" s="20"/>
      <c r="B459" s="20"/>
      <c r="C459" s="20"/>
      <c r="D459" s="20"/>
      <c r="E459" s="20"/>
      <c r="F459" s="20"/>
      <c r="G459" s="20"/>
    </row>
    <row r="460" spans="1:9" ht="32" thickBot="1">
      <c r="A460" s="714" t="s">
        <v>601</v>
      </c>
      <c r="B460" s="715"/>
      <c r="C460" s="715"/>
      <c r="D460" s="715"/>
      <c r="E460" s="715"/>
      <c r="F460" s="716"/>
      <c r="G460" s="303">
        <f>SUM(G4:G459)</f>
        <v>1096.6835000000001</v>
      </c>
    </row>
    <row r="461" spans="1:9">
      <c r="A461" s="20"/>
      <c r="B461" s="20"/>
      <c r="C461" s="20"/>
      <c r="D461" s="20"/>
      <c r="E461" s="20"/>
      <c r="F461" s="20"/>
      <c r="G461" s="20"/>
      <c r="I461" s="20"/>
    </row>
    <row r="462" spans="1:9">
      <c r="A462" s="20"/>
      <c r="B462" s="20"/>
      <c r="C462" s="20"/>
      <c r="D462" s="20"/>
      <c r="E462" s="20"/>
      <c r="F462" s="20"/>
      <c r="G462" s="20"/>
      <c r="I462" s="20"/>
    </row>
    <row r="463" spans="1:9">
      <c r="A463" s="20"/>
      <c r="B463" s="20"/>
      <c r="C463" s="20"/>
      <c r="D463" s="20"/>
      <c r="E463" s="20"/>
      <c r="F463" s="20"/>
      <c r="G463" s="20"/>
      <c r="I463" s="20"/>
    </row>
    <row r="464" spans="1:9">
      <c r="A464" s="20"/>
      <c r="B464" s="20"/>
      <c r="C464" s="20"/>
      <c r="D464" s="20"/>
      <c r="E464" s="20"/>
      <c r="F464" s="20"/>
      <c r="G464" s="20"/>
      <c r="I464" s="20"/>
    </row>
    <row r="465" spans="1:9">
      <c r="A465" s="20"/>
      <c r="B465" s="20"/>
      <c r="C465" s="20"/>
      <c r="D465" s="20"/>
      <c r="E465" s="20"/>
      <c r="F465" s="20"/>
      <c r="G465" s="20"/>
      <c r="I465" s="20"/>
    </row>
    <row r="466" spans="1:9">
      <c r="A466" s="20"/>
      <c r="B466" s="20"/>
      <c r="C466" s="20"/>
      <c r="D466" s="20"/>
      <c r="E466" s="20"/>
      <c r="F466" s="20"/>
      <c r="G466" s="20"/>
      <c r="I466" s="20"/>
    </row>
    <row r="467" spans="1:9">
      <c r="A467" s="20"/>
      <c r="B467" s="20"/>
      <c r="C467" s="20"/>
      <c r="D467" s="20"/>
      <c r="E467" s="20"/>
      <c r="F467" s="20"/>
      <c r="G467" s="20"/>
      <c r="I467" s="20"/>
    </row>
    <row r="468" spans="1:9">
      <c r="A468" s="20"/>
      <c r="B468" s="20"/>
      <c r="C468" s="20"/>
      <c r="D468" s="20"/>
      <c r="E468" s="20"/>
      <c r="F468" s="20"/>
      <c r="G468" s="20"/>
      <c r="I468" s="20"/>
    </row>
    <row r="469" spans="1:9">
      <c r="A469" s="20"/>
      <c r="B469" s="20"/>
      <c r="C469" s="20"/>
      <c r="D469" s="20"/>
      <c r="E469" s="20"/>
      <c r="F469" s="20"/>
      <c r="G469" s="20"/>
      <c r="I469" s="20"/>
    </row>
    <row r="470" spans="1:9">
      <c r="A470" s="20"/>
      <c r="B470" s="20"/>
      <c r="C470" s="20"/>
      <c r="D470" s="20"/>
      <c r="E470" s="20"/>
      <c r="F470" s="20"/>
      <c r="G470" s="20"/>
      <c r="I470" s="20"/>
    </row>
    <row r="471" spans="1:9">
      <c r="A471" s="20"/>
      <c r="B471" s="20"/>
      <c r="C471" s="20"/>
      <c r="D471" s="20"/>
      <c r="E471" s="20"/>
      <c r="F471" s="20"/>
      <c r="G471" s="20"/>
      <c r="I471" s="20"/>
    </row>
    <row r="472" spans="1:9">
      <c r="A472" s="20"/>
      <c r="B472" s="20"/>
      <c r="C472" s="20"/>
      <c r="D472" s="20"/>
      <c r="E472" s="20"/>
      <c r="F472" s="20"/>
      <c r="G472" s="20"/>
      <c r="I472" s="20"/>
    </row>
    <row r="473" spans="1:9">
      <c r="A473" s="20"/>
      <c r="B473" s="20"/>
      <c r="C473" s="20"/>
      <c r="D473" s="20"/>
      <c r="E473" s="20"/>
      <c r="F473" s="20"/>
      <c r="G473" s="20"/>
      <c r="I473" s="20"/>
    </row>
    <row r="474" spans="1:9">
      <c r="A474" s="20"/>
      <c r="B474" s="20"/>
      <c r="C474" s="20"/>
      <c r="D474" s="20"/>
      <c r="E474" s="20"/>
      <c r="F474" s="20"/>
      <c r="G474" s="20"/>
      <c r="I474" s="20"/>
    </row>
    <row r="475" spans="1:9">
      <c r="A475" s="20"/>
      <c r="B475" s="20"/>
      <c r="C475" s="20"/>
      <c r="D475" s="20"/>
      <c r="E475" s="20"/>
      <c r="F475" s="20"/>
      <c r="G475" s="20"/>
      <c r="I475" s="20"/>
    </row>
    <row r="476" spans="1:9">
      <c r="A476" s="20"/>
      <c r="B476" s="20"/>
      <c r="C476" s="20"/>
      <c r="D476" s="20"/>
      <c r="E476" s="20"/>
      <c r="F476" s="20"/>
      <c r="G476" s="20"/>
      <c r="I476" s="20"/>
    </row>
    <row r="477" spans="1:9">
      <c r="A477" s="20"/>
      <c r="B477" s="20"/>
      <c r="C477" s="20"/>
      <c r="D477" s="20"/>
      <c r="E477" s="20"/>
      <c r="F477" s="20"/>
      <c r="G477" s="20"/>
      <c r="I477" s="20"/>
    </row>
    <row r="478" spans="1:9">
      <c r="A478" s="20"/>
      <c r="B478" s="20"/>
      <c r="C478" s="20"/>
      <c r="D478" s="20"/>
      <c r="E478" s="20"/>
      <c r="F478" s="20"/>
      <c r="G478" s="20"/>
      <c r="I478" s="20"/>
    </row>
    <row r="479" spans="1:9">
      <c r="A479" s="20"/>
      <c r="B479" s="20"/>
      <c r="C479" s="20"/>
      <c r="D479" s="20"/>
      <c r="E479" s="20"/>
      <c r="F479" s="20"/>
      <c r="G479" s="20"/>
      <c r="I479" s="20"/>
    </row>
    <row r="480" spans="1:9">
      <c r="A480" s="20"/>
      <c r="B480" s="20"/>
      <c r="C480" s="20"/>
      <c r="D480" s="20"/>
      <c r="E480" s="20"/>
      <c r="F480" s="20"/>
      <c r="G480" s="20"/>
      <c r="I480" s="20"/>
    </row>
    <row r="481" spans="1:9">
      <c r="A481" s="20"/>
      <c r="B481" s="20"/>
      <c r="C481" s="20"/>
      <c r="D481" s="20"/>
      <c r="E481" s="20"/>
      <c r="F481" s="20"/>
      <c r="G481" s="20"/>
      <c r="I481" s="20"/>
    </row>
    <row r="482" spans="1:9">
      <c r="A482" s="20"/>
      <c r="B482" s="20"/>
      <c r="C482" s="20"/>
      <c r="D482" s="20"/>
      <c r="E482" s="20"/>
      <c r="F482" s="20"/>
      <c r="G482" s="20"/>
      <c r="I482" s="20"/>
    </row>
    <row r="483" spans="1:9">
      <c r="A483" s="20"/>
      <c r="B483" s="20"/>
      <c r="C483" s="20"/>
      <c r="D483" s="20"/>
      <c r="E483" s="20"/>
      <c r="F483" s="20"/>
      <c r="G483" s="20"/>
      <c r="I483" s="20"/>
    </row>
    <row r="484" spans="1:9">
      <c r="A484" s="20"/>
      <c r="B484" s="20"/>
      <c r="C484" s="20"/>
      <c r="D484" s="20"/>
      <c r="E484" s="20"/>
      <c r="F484" s="20"/>
      <c r="G484" s="20"/>
      <c r="I484" s="20"/>
    </row>
    <row r="485" spans="1:9">
      <c r="A485" s="20"/>
      <c r="B485" s="20"/>
      <c r="C485" s="20"/>
      <c r="D485" s="20"/>
      <c r="E485" s="20"/>
      <c r="F485" s="20"/>
      <c r="G485" s="20"/>
      <c r="I485" s="20"/>
    </row>
    <row r="486" spans="1:9">
      <c r="A486" s="20"/>
      <c r="B486" s="20"/>
      <c r="C486" s="20"/>
      <c r="D486" s="20"/>
      <c r="E486" s="20"/>
      <c r="F486" s="20"/>
      <c r="G486" s="20"/>
      <c r="I486" s="20"/>
    </row>
    <row r="487" spans="1:9">
      <c r="A487" s="20"/>
      <c r="B487" s="20"/>
      <c r="C487" s="20"/>
      <c r="D487" s="20"/>
      <c r="E487" s="20"/>
      <c r="F487" s="20"/>
      <c r="G487" s="20"/>
      <c r="I487" s="20"/>
    </row>
    <row r="488" spans="1:9">
      <c r="A488" s="20"/>
      <c r="B488" s="20"/>
      <c r="C488" s="20"/>
      <c r="D488" s="20"/>
      <c r="E488" s="20"/>
      <c r="F488" s="20"/>
      <c r="G488" s="20"/>
      <c r="I488" s="20"/>
    </row>
    <row r="489" spans="1:9">
      <c r="A489" s="20"/>
      <c r="B489" s="20"/>
      <c r="C489" s="20"/>
      <c r="D489" s="20"/>
      <c r="E489" s="20"/>
      <c r="F489" s="20"/>
      <c r="G489" s="20"/>
      <c r="I489" s="20"/>
    </row>
    <row r="490" spans="1:9">
      <c r="A490" s="20"/>
      <c r="B490" s="20"/>
      <c r="C490" s="20"/>
      <c r="D490" s="20"/>
      <c r="E490" s="20"/>
      <c r="F490" s="20"/>
      <c r="G490" s="20"/>
      <c r="I490" s="20"/>
    </row>
    <row r="491" spans="1:9">
      <c r="A491" s="20"/>
      <c r="B491" s="20"/>
      <c r="C491" s="20"/>
      <c r="D491" s="20"/>
      <c r="E491" s="20"/>
      <c r="F491" s="20"/>
      <c r="G491" s="20"/>
      <c r="I491" s="20"/>
    </row>
    <row r="492" spans="1:9">
      <c r="A492" s="20"/>
      <c r="B492" s="20"/>
      <c r="C492" s="20"/>
      <c r="D492" s="20"/>
      <c r="E492" s="20"/>
      <c r="F492" s="20"/>
      <c r="G492" s="20"/>
      <c r="I492" s="20"/>
    </row>
    <row r="493" spans="1:9">
      <c r="A493" s="20"/>
      <c r="B493" s="20"/>
      <c r="C493" s="20"/>
      <c r="D493" s="20"/>
      <c r="E493" s="20"/>
      <c r="F493" s="20"/>
      <c r="G493" s="20"/>
      <c r="I493" s="20"/>
    </row>
    <row r="494" spans="1:9">
      <c r="A494" s="20"/>
      <c r="B494" s="20"/>
      <c r="C494" s="20"/>
      <c r="D494" s="20"/>
      <c r="E494" s="20"/>
      <c r="F494" s="20"/>
      <c r="G494" s="20"/>
      <c r="I494" s="20"/>
    </row>
    <row r="495" spans="1:9">
      <c r="A495" s="20"/>
      <c r="B495" s="20"/>
      <c r="C495" s="20"/>
      <c r="D495" s="20"/>
      <c r="E495" s="20"/>
      <c r="F495" s="20"/>
      <c r="G495" s="20"/>
      <c r="I495" s="20"/>
    </row>
    <row r="496" spans="1:9">
      <c r="A496" s="20"/>
      <c r="B496" s="20"/>
      <c r="C496" s="20"/>
      <c r="D496" s="20"/>
      <c r="E496" s="20"/>
      <c r="F496" s="20"/>
      <c r="G496" s="20"/>
      <c r="I496" s="20"/>
    </row>
    <row r="497" spans="1:9">
      <c r="A497" s="20"/>
      <c r="B497" s="20"/>
      <c r="C497" s="20"/>
      <c r="D497" s="20"/>
      <c r="E497" s="20"/>
      <c r="F497" s="20"/>
      <c r="G497" s="20"/>
      <c r="I497" s="20"/>
    </row>
    <row r="498" spans="1:9">
      <c r="A498" s="20"/>
      <c r="B498" s="20"/>
      <c r="C498" s="20"/>
      <c r="D498" s="20"/>
      <c r="E498" s="20"/>
      <c r="F498" s="20"/>
      <c r="G498" s="20"/>
      <c r="I498" s="20"/>
    </row>
    <row r="499" spans="1:9">
      <c r="A499" s="20"/>
      <c r="B499" s="20"/>
      <c r="C499" s="20"/>
      <c r="D499" s="20"/>
      <c r="E499" s="20"/>
      <c r="F499" s="20"/>
      <c r="G499" s="20"/>
      <c r="I499" s="20"/>
    </row>
    <row r="500" spans="1:9">
      <c r="A500" s="20"/>
      <c r="B500" s="20"/>
      <c r="C500" s="20"/>
      <c r="D500" s="20"/>
      <c r="E500" s="20"/>
      <c r="F500" s="20"/>
      <c r="G500" s="20"/>
      <c r="I500" s="20"/>
    </row>
    <row r="501" spans="1:9">
      <c r="A501" s="20"/>
      <c r="B501" s="20"/>
      <c r="C501" s="20"/>
      <c r="D501" s="20"/>
      <c r="E501" s="20"/>
      <c r="F501" s="20"/>
      <c r="G501" s="20"/>
      <c r="I501" s="20"/>
    </row>
    <row r="502" spans="1:9">
      <c r="A502" s="20"/>
      <c r="B502" s="20"/>
      <c r="C502" s="20"/>
      <c r="D502" s="20"/>
      <c r="E502" s="20"/>
      <c r="F502" s="20"/>
      <c r="G502" s="20"/>
      <c r="I502" s="20"/>
    </row>
    <row r="503" spans="1:9">
      <c r="A503" s="20"/>
      <c r="B503" s="20"/>
      <c r="C503" s="20"/>
      <c r="D503" s="20"/>
      <c r="E503" s="20"/>
      <c r="F503" s="20"/>
      <c r="G503" s="20"/>
      <c r="I503" s="20"/>
    </row>
    <row r="504" spans="1:9">
      <c r="A504" s="20"/>
      <c r="B504" s="20"/>
      <c r="C504" s="20"/>
      <c r="D504" s="20"/>
      <c r="E504" s="20"/>
      <c r="F504" s="20"/>
      <c r="G504" s="20"/>
      <c r="I504" s="20"/>
    </row>
    <row r="505" spans="1:9">
      <c r="A505" s="20"/>
      <c r="B505" s="20"/>
      <c r="C505" s="20"/>
      <c r="D505" s="20"/>
      <c r="E505" s="20"/>
      <c r="F505" s="20"/>
      <c r="G505" s="20"/>
      <c r="I505" s="20"/>
    </row>
    <row r="506" spans="1:9">
      <c r="A506" s="20"/>
      <c r="B506" s="20"/>
      <c r="C506" s="20"/>
      <c r="D506" s="20"/>
      <c r="E506" s="20"/>
      <c r="F506" s="20"/>
      <c r="G506" s="20"/>
      <c r="I506" s="20"/>
    </row>
    <row r="507" spans="1:9">
      <c r="A507" s="20"/>
      <c r="B507" s="20"/>
      <c r="C507" s="20"/>
      <c r="D507" s="20"/>
      <c r="E507" s="20"/>
      <c r="F507" s="20"/>
      <c r="G507" s="20"/>
      <c r="I507" s="20"/>
    </row>
    <row r="508" spans="1:9">
      <c r="A508" s="20"/>
      <c r="B508" s="20"/>
      <c r="C508" s="20"/>
      <c r="D508" s="20"/>
      <c r="E508" s="20"/>
      <c r="F508" s="20"/>
      <c r="G508" s="20"/>
      <c r="I508" s="20"/>
    </row>
    <row r="509" spans="1:9">
      <c r="A509" s="20"/>
      <c r="B509" s="20"/>
      <c r="C509" s="20"/>
      <c r="D509" s="20"/>
      <c r="E509" s="20"/>
      <c r="F509" s="20"/>
      <c r="G509" s="20"/>
      <c r="I509" s="20"/>
    </row>
    <row r="510" spans="1:9">
      <c r="A510" s="20"/>
      <c r="B510" s="20"/>
      <c r="C510" s="20"/>
      <c r="D510" s="20"/>
      <c r="E510" s="20"/>
      <c r="F510" s="20"/>
      <c r="G510" s="20"/>
      <c r="I510" s="20"/>
    </row>
    <row r="511" spans="1:9">
      <c r="A511" s="20"/>
      <c r="B511" s="20"/>
      <c r="C511" s="20"/>
      <c r="D511" s="20"/>
      <c r="E511" s="20"/>
      <c r="F511" s="20"/>
      <c r="G511" s="20"/>
      <c r="I511" s="20"/>
    </row>
    <row r="512" spans="1:9">
      <c r="A512" s="20"/>
      <c r="B512" s="20"/>
      <c r="C512" s="20"/>
      <c r="D512" s="20"/>
      <c r="E512" s="20"/>
      <c r="F512" s="20"/>
      <c r="G512" s="20"/>
      <c r="I512" s="20"/>
    </row>
    <row r="513" spans="1:9">
      <c r="A513" s="20"/>
      <c r="B513" s="20"/>
      <c r="C513" s="20"/>
      <c r="D513" s="20"/>
      <c r="E513" s="20"/>
      <c r="F513" s="20"/>
      <c r="G513" s="20"/>
      <c r="I513" s="20"/>
    </row>
    <row r="514" spans="1:9">
      <c r="A514" s="20"/>
      <c r="B514" s="20"/>
      <c r="C514" s="20"/>
      <c r="D514" s="20"/>
      <c r="E514" s="20"/>
      <c r="F514" s="20"/>
      <c r="G514" s="20"/>
      <c r="I514" s="20"/>
    </row>
    <row r="515" spans="1:9">
      <c r="A515" s="20"/>
      <c r="B515" s="20"/>
      <c r="C515" s="20"/>
      <c r="D515" s="20"/>
      <c r="E515" s="20"/>
      <c r="F515" s="20"/>
      <c r="G515" s="20"/>
      <c r="I515" s="20"/>
    </row>
    <row r="516" spans="1:9">
      <c r="A516" s="20"/>
      <c r="B516" s="20"/>
      <c r="C516" s="20"/>
      <c r="D516" s="20"/>
      <c r="E516" s="20"/>
      <c r="F516" s="20"/>
      <c r="G516" s="20"/>
      <c r="I516" s="20"/>
    </row>
    <row r="517" spans="1:9">
      <c r="A517" s="20"/>
      <c r="B517" s="20"/>
      <c r="C517" s="20"/>
      <c r="D517" s="20"/>
      <c r="E517" s="20"/>
      <c r="F517" s="20"/>
      <c r="G517" s="20"/>
      <c r="I517" s="20"/>
    </row>
    <row r="518" spans="1:9">
      <c r="A518" s="20"/>
      <c r="B518" s="20"/>
      <c r="C518" s="20"/>
      <c r="D518" s="20"/>
      <c r="E518" s="20"/>
      <c r="F518" s="20"/>
      <c r="G518" s="20"/>
      <c r="I518" s="20"/>
    </row>
    <row r="519" spans="1:9">
      <c r="A519" s="20"/>
      <c r="B519" s="20"/>
      <c r="C519" s="20"/>
      <c r="D519" s="20"/>
      <c r="E519" s="20"/>
      <c r="F519" s="20"/>
      <c r="G519" s="20"/>
      <c r="I519" s="20"/>
    </row>
    <row r="520" spans="1:9">
      <c r="A520" s="20"/>
      <c r="B520" s="20"/>
      <c r="C520" s="20"/>
      <c r="D520" s="20"/>
      <c r="E520" s="20"/>
      <c r="F520" s="20"/>
      <c r="G520" s="20"/>
      <c r="I520" s="20"/>
    </row>
    <row r="521" spans="1:9">
      <c r="A521" s="20"/>
      <c r="B521" s="20"/>
      <c r="C521" s="20"/>
      <c r="D521" s="20"/>
      <c r="E521" s="20"/>
      <c r="F521" s="20"/>
      <c r="G521" s="20"/>
      <c r="I521" s="20"/>
    </row>
    <row r="522" spans="1:9">
      <c r="A522" s="20"/>
      <c r="B522" s="20"/>
      <c r="C522" s="20"/>
      <c r="D522" s="20"/>
      <c r="E522" s="20"/>
      <c r="F522" s="20"/>
      <c r="G522" s="20"/>
      <c r="I522" s="20"/>
    </row>
    <row r="523" spans="1:9">
      <c r="A523" s="20"/>
      <c r="B523" s="20"/>
      <c r="C523" s="20"/>
      <c r="D523" s="20"/>
      <c r="E523" s="20"/>
      <c r="F523" s="20"/>
      <c r="G523" s="20"/>
      <c r="I523" s="20"/>
    </row>
    <row r="524" spans="1:9">
      <c r="A524" s="20"/>
      <c r="B524" s="20"/>
      <c r="C524" s="20"/>
      <c r="D524" s="20"/>
      <c r="E524" s="20"/>
      <c r="F524" s="20"/>
      <c r="G524" s="20"/>
      <c r="I524" s="20"/>
    </row>
    <row r="525" spans="1:9">
      <c r="A525" s="20"/>
      <c r="B525" s="20"/>
      <c r="C525" s="20"/>
      <c r="D525" s="20"/>
      <c r="E525" s="20"/>
      <c r="F525" s="20"/>
      <c r="G525" s="20"/>
      <c r="I525" s="20"/>
    </row>
    <row r="526" spans="1:9">
      <c r="A526" s="20"/>
      <c r="B526" s="20"/>
      <c r="C526" s="20"/>
      <c r="D526" s="20"/>
      <c r="E526" s="20"/>
      <c r="F526" s="20"/>
      <c r="G526" s="20"/>
      <c r="I526" s="20"/>
    </row>
    <row r="527" spans="1:9">
      <c r="A527" s="20"/>
      <c r="B527" s="20"/>
      <c r="C527" s="20"/>
      <c r="D527" s="20"/>
      <c r="E527" s="20"/>
      <c r="F527" s="20"/>
      <c r="G527" s="20"/>
      <c r="I527" s="20"/>
    </row>
    <row r="528" spans="1:9">
      <c r="A528" s="20"/>
      <c r="B528" s="20"/>
      <c r="C528" s="20"/>
      <c r="D528" s="20"/>
      <c r="E528" s="20"/>
      <c r="F528" s="20"/>
      <c r="G528" s="20"/>
      <c r="I528" s="20"/>
    </row>
    <row r="529" spans="1:9">
      <c r="A529" s="20"/>
      <c r="B529" s="20"/>
      <c r="C529" s="20"/>
      <c r="D529" s="20"/>
      <c r="E529" s="20"/>
      <c r="F529" s="20"/>
      <c r="G529" s="20"/>
      <c r="I529" s="20"/>
    </row>
    <row r="530" spans="1:9">
      <c r="A530" s="20"/>
      <c r="B530" s="20"/>
      <c r="C530" s="20"/>
      <c r="D530" s="20"/>
      <c r="E530" s="20"/>
      <c r="F530" s="20"/>
      <c r="G530" s="20"/>
      <c r="I530" s="20"/>
    </row>
    <row r="531" spans="1:9">
      <c r="A531" s="20"/>
      <c r="B531" s="20"/>
      <c r="C531" s="20"/>
      <c r="D531" s="20"/>
      <c r="E531" s="20"/>
      <c r="F531" s="20"/>
      <c r="G531" s="20"/>
      <c r="I531" s="20"/>
    </row>
    <row r="532" spans="1:9">
      <c r="A532" s="20"/>
      <c r="B532" s="20"/>
      <c r="C532" s="20"/>
      <c r="D532" s="20"/>
      <c r="E532" s="20"/>
      <c r="F532" s="20"/>
      <c r="G532" s="20"/>
      <c r="I532" s="20"/>
    </row>
    <row r="533" spans="1:9">
      <c r="A533" s="20"/>
      <c r="B533" s="20"/>
      <c r="C533" s="20"/>
      <c r="D533" s="20"/>
      <c r="E533" s="20"/>
      <c r="F533" s="20"/>
      <c r="G533" s="20"/>
      <c r="I533" s="20"/>
    </row>
    <row r="534" spans="1:9">
      <c r="A534" s="20"/>
      <c r="B534" s="20"/>
      <c r="C534" s="20"/>
      <c r="D534" s="20"/>
      <c r="E534" s="20"/>
      <c r="F534" s="20"/>
      <c r="G534" s="20"/>
      <c r="I534" s="20"/>
    </row>
    <row r="535" spans="1:9">
      <c r="A535" s="20"/>
      <c r="B535" s="20"/>
      <c r="C535" s="20"/>
      <c r="D535" s="20"/>
      <c r="E535" s="20"/>
      <c r="F535" s="20"/>
      <c r="G535" s="20"/>
      <c r="I535" s="20"/>
    </row>
    <row r="536" spans="1:9">
      <c r="A536" s="20"/>
      <c r="B536" s="20"/>
      <c r="C536" s="20"/>
      <c r="D536" s="20"/>
      <c r="E536" s="20"/>
      <c r="F536" s="20"/>
      <c r="G536" s="20"/>
      <c r="I536" s="20"/>
    </row>
    <row r="537" spans="1:9">
      <c r="A537" s="20"/>
      <c r="B537" s="20"/>
      <c r="C537" s="20"/>
      <c r="D537" s="20"/>
      <c r="E537" s="20"/>
      <c r="F537" s="20"/>
      <c r="G537" s="20"/>
      <c r="I537" s="20"/>
    </row>
    <row r="538" spans="1:9">
      <c r="A538" s="20"/>
      <c r="B538" s="20"/>
      <c r="C538" s="20"/>
      <c r="D538" s="20"/>
      <c r="E538" s="20"/>
      <c r="F538" s="20"/>
      <c r="G538" s="20"/>
      <c r="I538" s="20"/>
    </row>
    <row r="539" spans="1:9">
      <c r="A539" s="20"/>
      <c r="B539" s="20"/>
      <c r="C539" s="20"/>
      <c r="D539" s="20"/>
      <c r="E539" s="20"/>
      <c r="F539" s="20"/>
      <c r="G539" s="20"/>
      <c r="I539" s="20"/>
    </row>
    <row r="540" spans="1:9">
      <c r="A540" s="20"/>
      <c r="B540" s="20"/>
      <c r="C540" s="20"/>
      <c r="D540" s="20"/>
      <c r="E540" s="20"/>
      <c r="F540" s="20"/>
      <c r="G540" s="20"/>
      <c r="I540" s="20"/>
    </row>
    <row r="541" spans="1:9">
      <c r="A541" s="20"/>
      <c r="B541" s="20"/>
      <c r="C541" s="20"/>
      <c r="D541" s="20"/>
      <c r="E541" s="20"/>
      <c r="F541" s="20"/>
      <c r="G541" s="20"/>
      <c r="I541" s="20"/>
    </row>
    <row r="542" spans="1:9">
      <c r="A542" s="20"/>
      <c r="B542" s="20"/>
      <c r="C542" s="20"/>
      <c r="D542" s="20"/>
      <c r="E542" s="20"/>
      <c r="F542" s="20"/>
      <c r="G542" s="20"/>
      <c r="I542" s="20"/>
    </row>
    <row r="543" spans="1:9">
      <c r="A543" s="20"/>
      <c r="B543" s="20"/>
      <c r="C543" s="20"/>
      <c r="D543" s="20"/>
      <c r="E543" s="20"/>
      <c r="F543" s="20"/>
      <c r="G543" s="20"/>
      <c r="I543" s="20"/>
    </row>
    <row r="544" spans="1:9">
      <c r="A544" s="20"/>
      <c r="B544" s="20"/>
      <c r="C544" s="20"/>
      <c r="D544" s="20"/>
      <c r="E544" s="20"/>
      <c r="F544" s="20"/>
      <c r="G544" s="20"/>
      <c r="I544" s="20"/>
    </row>
    <row r="545" spans="1:9">
      <c r="A545" s="20"/>
      <c r="B545" s="20"/>
      <c r="C545" s="20"/>
      <c r="D545" s="20"/>
      <c r="E545" s="20"/>
      <c r="F545" s="20"/>
      <c r="G545" s="20"/>
      <c r="I545" s="20"/>
    </row>
    <row r="546" spans="1:9">
      <c r="A546" s="20"/>
      <c r="B546" s="20"/>
      <c r="C546" s="20"/>
      <c r="D546" s="20"/>
      <c r="E546" s="20"/>
      <c r="F546" s="20"/>
      <c r="G546" s="20"/>
      <c r="I546" s="20"/>
    </row>
    <row r="547" spans="1:9">
      <c r="A547" s="20"/>
      <c r="B547" s="20"/>
      <c r="C547" s="20"/>
      <c r="D547" s="20"/>
      <c r="E547" s="20"/>
      <c r="F547" s="20"/>
      <c r="G547" s="20"/>
      <c r="I547" s="20"/>
    </row>
    <row r="548" spans="1:9">
      <c r="A548" s="20"/>
      <c r="B548" s="20"/>
      <c r="C548" s="20"/>
      <c r="D548" s="20"/>
      <c r="E548" s="20"/>
      <c r="F548" s="20"/>
      <c r="G548" s="20"/>
      <c r="I548" s="20"/>
    </row>
    <row r="549" spans="1:9">
      <c r="A549" s="20"/>
      <c r="B549" s="20"/>
      <c r="C549" s="20"/>
      <c r="D549" s="20"/>
      <c r="E549" s="20"/>
      <c r="F549" s="20"/>
      <c r="G549" s="20"/>
      <c r="I549" s="20"/>
    </row>
    <row r="550" spans="1:9">
      <c r="A550" s="20"/>
      <c r="B550" s="20"/>
      <c r="C550" s="20"/>
      <c r="D550" s="20"/>
      <c r="E550" s="20"/>
      <c r="F550" s="20"/>
      <c r="G550" s="20"/>
      <c r="I550" s="20"/>
    </row>
    <row r="551" spans="1:9">
      <c r="A551" s="20"/>
      <c r="B551" s="20"/>
      <c r="C551" s="20"/>
      <c r="D551" s="20"/>
      <c r="E551" s="20"/>
      <c r="F551" s="20"/>
      <c r="G551" s="20"/>
      <c r="I551" s="20"/>
    </row>
    <row r="552" spans="1:9">
      <c r="A552" s="20"/>
      <c r="B552" s="20"/>
      <c r="C552" s="20"/>
      <c r="D552" s="20"/>
      <c r="E552" s="20"/>
      <c r="F552" s="20"/>
      <c r="G552" s="20"/>
      <c r="I552" s="20"/>
    </row>
    <row r="553" spans="1:9">
      <c r="A553" s="20"/>
      <c r="B553" s="20"/>
      <c r="C553" s="20"/>
      <c r="D553" s="20"/>
      <c r="E553" s="20"/>
      <c r="F553" s="20"/>
      <c r="G553" s="20"/>
      <c r="I553" s="20"/>
    </row>
    <row r="554" spans="1:9">
      <c r="A554" s="20"/>
      <c r="B554" s="20"/>
      <c r="C554" s="20"/>
      <c r="D554" s="20"/>
      <c r="E554" s="20"/>
      <c r="F554" s="20"/>
      <c r="G554" s="20"/>
      <c r="I554" s="20"/>
    </row>
    <row r="555" spans="1:9">
      <c r="A555" s="20"/>
      <c r="B555" s="20"/>
      <c r="C555" s="20"/>
      <c r="D555" s="20"/>
      <c r="E555" s="20"/>
      <c r="F555" s="20"/>
      <c r="G555" s="20"/>
      <c r="I555" s="20"/>
    </row>
    <row r="556" spans="1:9">
      <c r="A556" s="20"/>
      <c r="B556" s="20"/>
      <c r="C556" s="20"/>
      <c r="D556" s="20"/>
      <c r="E556" s="20"/>
      <c r="F556" s="20"/>
      <c r="G556" s="20"/>
      <c r="I556" s="20"/>
    </row>
    <row r="557" spans="1:9">
      <c r="A557" s="20"/>
      <c r="B557" s="20"/>
      <c r="C557" s="20"/>
      <c r="D557" s="20"/>
      <c r="E557" s="20"/>
      <c r="F557" s="20"/>
      <c r="G557" s="20"/>
      <c r="I557" s="20"/>
    </row>
    <row r="558" spans="1:9">
      <c r="A558" s="20"/>
      <c r="B558" s="20"/>
      <c r="C558" s="20"/>
      <c r="D558" s="20"/>
      <c r="E558" s="20"/>
      <c r="F558" s="20"/>
      <c r="G558" s="20"/>
      <c r="I558" s="20"/>
    </row>
    <row r="559" spans="1:9">
      <c r="A559" s="20"/>
      <c r="B559" s="20"/>
      <c r="C559" s="20"/>
      <c r="D559" s="20"/>
      <c r="E559" s="20"/>
      <c r="F559" s="20"/>
      <c r="G559" s="20"/>
      <c r="I559" s="20"/>
    </row>
    <row r="560" spans="1:9">
      <c r="A560" s="20"/>
      <c r="B560" s="20"/>
      <c r="C560" s="20"/>
      <c r="D560" s="20"/>
      <c r="E560" s="20"/>
      <c r="F560" s="20"/>
      <c r="G560" s="20"/>
      <c r="I560" s="20"/>
    </row>
    <row r="561" spans="1:9">
      <c r="A561" s="20"/>
      <c r="B561" s="20"/>
      <c r="C561" s="20"/>
      <c r="D561" s="20"/>
      <c r="E561" s="20"/>
      <c r="F561" s="20"/>
      <c r="G561" s="20"/>
      <c r="I561" s="20"/>
    </row>
    <row r="562" spans="1:9">
      <c r="A562" s="20"/>
      <c r="B562" s="20"/>
      <c r="C562" s="20"/>
      <c r="D562" s="20"/>
      <c r="E562" s="20"/>
      <c r="F562" s="20"/>
      <c r="G562" s="20"/>
      <c r="I562" s="20"/>
    </row>
    <row r="563" spans="1:9">
      <c r="A563" s="20"/>
      <c r="B563" s="20"/>
      <c r="C563" s="20"/>
      <c r="D563" s="20"/>
      <c r="E563" s="20"/>
      <c r="F563" s="20"/>
      <c r="G563" s="20"/>
      <c r="I563" s="20"/>
    </row>
    <row r="564" spans="1:9">
      <c r="A564" s="20"/>
      <c r="B564" s="20"/>
      <c r="C564" s="20"/>
      <c r="D564" s="20"/>
      <c r="E564" s="20"/>
      <c r="F564" s="20"/>
      <c r="G564" s="20"/>
      <c r="I564" s="20"/>
    </row>
    <row r="565" spans="1:9">
      <c r="A565" s="20"/>
      <c r="B565" s="20"/>
      <c r="C565" s="20"/>
      <c r="D565" s="20"/>
      <c r="E565" s="20"/>
      <c r="F565" s="20"/>
      <c r="G565" s="20"/>
      <c r="I565" s="20"/>
    </row>
    <row r="566" spans="1:9">
      <c r="A566" s="20"/>
      <c r="B566" s="20"/>
      <c r="C566" s="20"/>
      <c r="D566" s="20"/>
      <c r="E566" s="20"/>
      <c r="F566" s="20"/>
      <c r="G566" s="20"/>
      <c r="I566" s="20"/>
    </row>
    <row r="567" spans="1:9">
      <c r="A567" s="20"/>
      <c r="B567" s="20"/>
      <c r="C567" s="20"/>
      <c r="D567" s="20"/>
      <c r="E567" s="20"/>
      <c r="F567" s="20"/>
      <c r="G567" s="20"/>
      <c r="I567" s="20"/>
    </row>
    <row r="568" spans="1:9">
      <c r="A568" s="20"/>
      <c r="B568" s="20"/>
      <c r="C568" s="20"/>
      <c r="D568" s="20"/>
      <c r="E568" s="20"/>
      <c r="F568" s="20"/>
      <c r="G568" s="20"/>
      <c r="I568" s="20"/>
    </row>
    <row r="569" spans="1:9">
      <c r="A569" s="20"/>
      <c r="B569" s="20"/>
      <c r="C569" s="20"/>
      <c r="D569" s="20"/>
      <c r="E569" s="20"/>
      <c r="F569" s="20"/>
      <c r="G569" s="20"/>
      <c r="I569" s="20"/>
    </row>
    <row r="570" spans="1:9">
      <c r="A570" s="20"/>
      <c r="B570" s="20"/>
      <c r="C570" s="20"/>
      <c r="D570" s="20"/>
      <c r="E570" s="20"/>
      <c r="F570" s="20"/>
      <c r="G570" s="20"/>
      <c r="I570" s="20"/>
    </row>
    <row r="571" spans="1:9">
      <c r="A571" s="20"/>
      <c r="B571" s="20"/>
      <c r="C571" s="20"/>
      <c r="D571" s="20"/>
      <c r="E571" s="20"/>
      <c r="F571" s="20"/>
      <c r="G571" s="20"/>
      <c r="I571" s="20"/>
    </row>
    <row r="572" spans="1:9">
      <c r="A572" s="20"/>
      <c r="B572" s="20"/>
      <c r="C572" s="20"/>
      <c r="D572" s="20"/>
      <c r="E572" s="20"/>
      <c r="F572" s="20"/>
      <c r="G572" s="20"/>
      <c r="I572" s="20"/>
    </row>
    <row r="573" spans="1:9">
      <c r="A573" s="20"/>
      <c r="B573" s="20"/>
      <c r="C573" s="20"/>
      <c r="D573" s="20"/>
      <c r="E573" s="20"/>
      <c r="F573" s="20"/>
      <c r="G573" s="20"/>
      <c r="I573" s="20"/>
    </row>
    <row r="574" spans="1:9">
      <c r="A574" s="20"/>
      <c r="B574" s="20"/>
      <c r="C574" s="20"/>
      <c r="D574" s="20"/>
      <c r="E574" s="20"/>
      <c r="F574" s="20"/>
      <c r="G574" s="20"/>
      <c r="I574" s="20"/>
    </row>
    <row r="575" spans="1:9">
      <c r="A575" s="20"/>
      <c r="B575" s="20"/>
      <c r="C575" s="20"/>
      <c r="D575" s="20"/>
      <c r="E575" s="20"/>
      <c r="F575" s="20"/>
      <c r="G575" s="20"/>
      <c r="I575" s="20"/>
    </row>
    <row r="576" spans="1:9">
      <c r="A576" s="20"/>
      <c r="B576" s="20"/>
      <c r="C576" s="20"/>
      <c r="D576" s="20"/>
      <c r="E576" s="20"/>
      <c r="F576" s="20"/>
      <c r="G576" s="20"/>
      <c r="I576" s="20"/>
    </row>
    <row r="577" spans="1:9">
      <c r="A577" s="20"/>
      <c r="B577" s="20"/>
      <c r="C577" s="20"/>
      <c r="D577" s="20"/>
      <c r="E577" s="20"/>
      <c r="F577" s="20"/>
      <c r="G577" s="20"/>
      <c r="I577" s="20"/>
    </row>
    <row r="578" spans="1:9">
      <c r="A578" s="20"/>
      <c r="B578" s="20"/>
      <c r="C578" s="20"/>
      <c r="D578" s="20"/>
      <c r="E578" s="20"/>
      <c r="F578" s="20"/>
      <c r="G578" s="20"/>
      <c r="I578" s="20"/>
    </row>
    <row r="579" spans="1:9">
      <c r="A579" s="20"/>
      <c r="B579" s="20"/>
      <c r="C579" s="20"/>
      <c r="D579" s="20"/>
      <c r="E579" s="20"/>
      <c r="F579" s="20"/>
      <c r="G579" s="20"/>
      <c r="I579" s="20"/>
    </row>
    <row r="580" spans="1:9">
      <c r="A580" s="20"/>
      <c r="B580" s="20"/>
      <c r="C580" s="20"/>
      <c r="D580" s="20"/>
      <c r="E580" s="20"/>
      <c r="F580" s="20"/>
      <c r="G580" s="20"/>
      <c r="I580" s="20"/>
    </row>
    <row r="581" spans="1:9">
      <c r="A581" s="20"/>
      <c r="B581" s="20"/>
      <c r="C581" s="20"/>
      <c r="D581" s="20"/>
      <c r="E581" s="20"/>
      <c r="F581" s="20"/>
      <c r="G581" s="20"/>
      <c r="I581" s="20"/>
    </row>
    <row r="582" spans="1:9">
      <c r="A582" s="20"/>
      <c r="B582" s="20"/>
      <c r="C582" s="20"/>
      <c r="D582" s="20"/>
      <c r="E582" s="20"/>
      <c r="F582" s="20"/>
      <c r="G582" s="20"/>
      <c r="I582" s="20"/>
    </row>
    <row r="583" spans="1:9">
      <c r="A583" s="20"/>
      <c r="B583" s="20"/>
      <c r="C583" s="20"/>
      <c r="D583" s="20"/>
      <c r="E583" s="20"/>
      <c r="F583" s="20"/>
      <c r="G583" s="20"/>
      <c r="I583" s="20"/>
    </row>
    <row r="584" spans="1:9">
      <c r="A584" s="20"/>
      <c r="B584" s="20"/>
      <c r="C584" s="20"/>
      <c r="D584" s="20"/>
      <c r="E584" s="20"/>
      <c r="F584" s="20"/>
      <c r="G584" s="20"/>
      <c r="I584" s="20"/>
    </row>
    <row r="585" spans="1:9">
      <c r="A585" s="20"/>
      <c r="B585" s="20"/>
      <c r="C585" s="20"/>
      <c r="D585" s="20"/>
      <c r="E585" s="20"/>
      <c r="F585" s="20"/>
      <c r="G585" s="20"/>
      <c r="I585" s="20"/>
    </row>
    <row r="586" spans="1:9">
      <c r="A586" s="20"/>
      <c r="B586" s="20"/>
      <c r="C586" s="20"/>
      <c r="D586" s="20"/>
      <c r="E586" s="20"/>
      <c r="F586" s="20"/>
      <c r="G586" s="20"/>
      <c r="I586" s="20"/>
    </row>
    <row r="587" spans="1:9">
      <c r="A587" s="20"/>
      <c r="B587" s="20"/>
      <c r="C587" s="20"/>
      <c r="D587" s="20"/>
      <c r="E587" s="20"/>
      <c r="F587" s="20"/>
      <c r="G587" s="20"/>
      <c r="I587" s="20"/>
    </row>
    <row r="588" spans="1:9">
      <c r="A588" s="20"/>
      <c r="B588" s="20"/>
      <c r="C588" s="20"/>
      <c r="D588" s="20"/>
      <c r="E588" s="20"/>
      <c r="F588" s="20"/>
      <c r="G588" s="20"/>
      <c r="I588" s="20"/>
    </row>
    <row r="589" spans="1:9">
      <c r="A589" s="20"/>
      <c r="B589" s="20"/>
      <c r="C589" s="20"/>
      <c r="D589" s="20"/>
      <c r="E589" s="20"/>
      <c r="F589" s="20"/>
      <c r="G589" s="20"/>
      <c r="I589" s="20"/>
    </row>
    <row r="590" spans="1:9">
      <c r="A590" s="20"/>
      <c r="B590" s="20"/>
      <c r="C590" s="20"/>
      <c r="D590" s="20"/>
      <c r="E590" s="20"/>
      <c r="F590" s="20"/>
      <c r="G590" s="20"/>
      <c r="I590" s="20"/>
    </row>
    <row r="591" spans="1:9">
      <c r="A591" s="20"/>
      <c r="B591" s="20"/>
      <c r="C591" s="20"/>
      <c r="D591" s="20"/>
      <c r="E591" s="20"/>
      <c r="F591" s="20"/>
      <c r="G591" s="20"/>
      <c r="I591" s="20"/>
    </row>
    <row r="592" spans="1:9">
      <c r="A592" s="20"/>
      <c r="B592" s="20"/>
      <c r="C592" s="20"/>
      <c r="D592" s="20"/>
      <c r="E592" s="20"/>
      <c r="F592" s="20"/>
      <c r="G592" s="20"/>
      <c r="I592" s="20"/>
    </row>
    <row r="593" spans="1:9">
      <c r="A593" s="20"/>
      <c r="B593" s="20"/>
      <c r="C593" s="20"/>
      <c r="D593" s="20"/>
      <c r="E593" s="20"/>
      <c r="F593" s="20"/>
      <c r="G593" s="20"/>
      <c r="I593" s="20"/>
    </row>
    <row r="594" spans="1:9">
      <c r="A594" s="20"/>
      <c r="B594" s="20"/>
      <c r="C594" s="20"/>
      <c r="D594" s="20"/>
      <c r="E594" s="20"/>
      <c r="F594" s="20"/>
      <c r="G594" s="20"/>
      <c r="I594" s="20"/>
    </row>
    <row r="595" spans="1:9">
      <c r="A595" s="20"/>
      <c r="B595" s="20"/>
      <c r="C595" s="20"/>
      <c r="D595" s="20"/>
      <c r="E595" s="20"/>
      <c r="F595" s="20"/>
      <c r="G595" s="20"/>
      <c r="I595" s="20"/>
    </row>
    <row r="596" spans="1:9">
      <c r="A596" s="20"/>
      <c r="B596" s="20"/>
      <c r="C596" s="20"/>
      <c r="D596" s="20"/>
      <c r="E596" s="20"/>
      <c r="F596" s="20"/>
      <c r="G596" s="20"/>
      <c r="I596" s="20"/>
    </row>
    <row r="597" spans="1:9">
      <c r="A597" s="20"/>
      <c r="B597" s="20"/>
      <c r="C597" s="20"/>
      <c r="D597" s="20"/>
      <c r="E597" s="20"/>
      <c r="F597" s="20"/>
      <c r="G597" s="20"/>
      <c r="I597" s="20"/>
    </row>
    <row r="598" spans="1:9">
      <c r="A598" s="20"/>
      <c r="B598" s="20"/>
      <c r="C598" s="20"/>
      <c r="D598" s="20"/>
      <c r="E598" s="20"/>
      <c r="F598" s="20"/>
      <c r="G598" s="20"/>
      <c r="I598" s="20"/>
    </row>
    <row r="599" spans="1:9">
      <c r="A599" s="20"/>
      <c r="B599" s="20"/>
      <c r="C599" s="20"/>
      <c r="D599" s="20"/>
      <c r="E599" s="20"/>
      <c r="F599" s="20"/>
      <c r="G599" s="20"/>
      <c r="I599" s="20"/>
    </row>
    <row r="600" spans="1:9">
      <c r="A600" s="20"/>
      <c r="B600" s="20"/>
      <c r="C600" s="20"/>
      <c r="D600" s="20"/>
      <c r="E600" s="20"/>
      <c r="F600" s="20"/>
      <c r="G600" s="20"/>
      <c r="I600" s="20"/>
    </row>
    <row r="601" spans="1:9">
      <c r="A601" s="20"/>
      <c r="B601" s="20"/>
      <c r="C601" s="20"/>
      <c r="D601" s="20"/>
      <c r="E601" s="20"/>
      <c r="F601" s="20"/>
      <c r="G601" s="20"/>
      <c r="I601" s="20"/>
    </row>
    <row r="602" spans="1:9">
      <c r="A602" s="20"/>
      <c r="B602" s="20"/>
      <c r="C602" s="20"/>
      <c r="D602" s="20"/>
      <c r="E602" s="20"/>
      <c r="F602" s="20"/>
      <c r="G602" s="20"/>
      <c r="I602" s="20"/>
    </row>
    <row r="603" spans="1:9">
      <c r="A603" s="20"/>
      <c r="B603" s="20"/>
      <c r="C603" s="20"/>
      <c r="D603" s="20"/>
      <c r="E603" s="20"/>
      <c r="F603" s="20"/>
      <c r="G603" s="20"/>
      <c r="I603" s="20"/>
    </row>
    <row r="604" spans="1:9">
      <c r="A604" s="20"/>
      <c r="B604" s="20"/>
      <c r="C604" s="20"/>
      <c r="D604" s="20"/>
      <c r="E604" s="20"/>
      <c r="F604" s="20"/>
      <c r="G604" s="20"/>
      <c r="I604" s="20"/>
    </row>
    <row r="605" spans="1:9">
      <c r="A605" s="20"/>
      <c r="B605" s="20"/>
      <c r="C605" s="20"/>
      <c r="D605" s="20"/>
      <c r="E605" s="20"/>
      <c r="F605" s="20"/>
      <c r="G605" s="20"/>
      <c r="I605" s="20"/>
    </row>
    <row r="606" spans="1:9">
      <c r="A606" s="20"/>
      <c r="B606" s="20"/>
      <c r="C606" s="20"/>
      <c r="D606" s="20"/>
      <c r="E606" s="20"/>
      <c r="F606" s="20"/>
      <c r="G606" s="20"/>
      <c r="I606" s="20"/>
    </row>
    <row r="607" spans="1:9">
      <c r="A607" s="20"/>
      <c r="B607" s="20"/>
      <c r="C607" s="20"/>
      <c r="D607" s="20"/>
      <c r="E607" s="20"/>
      <c r="F607" s="20"/>
      <c r="G607" s="20"/>
      <c r="I607" s="20"/>
    </row>
    <row r="608" spans="1:9">
      <c r="A608" s="20"/>
      <c r="B608" s="20"/>
      <c r="C608" s="20"/>
      <c r="D608" s="20"/>
      <c r="E608" s="20"/>
      <c r="F608" s="20"/>
      <c r="G608" s="20"/>
      <c r="I608" s="20"/>
    </row>
    <row r="609" spans="1:9">
      <c r="A609" s="20"/>
      <c r="B609" s="20"/>
      <c r="C609" s="20"/>
      <c r="D609" s="20"/>
      <c r="E609" s="20"/>
      <c r="F609" s="20"/>
      <c r="G609" s="20"/>
      <c r="I609" s="20"/>
    </row>
    <row r="610" spans="1:9">
      <c r="A610" s="20"/>
      <c r="B610" s="20"/>
      <c r="C610" s="20"/>
      <c r="D610" s="20"/>
      <c r="E610" s="20"/>
      <c r="F610" s="20"/>
      <c r="G610" s="20"/>
      <c r="I610" s="20"/>
    </row>
    <row r="611" spans="1:9">
      <c r="A611" s="20"/>
      <c r="B611" s="20"/>
      <c r="C611" s="20"/>
      <c r="D611" s="20"/>
      <c r="E611" s="20"/>
      <c r="F611" s="20"/>
      <c r="G611" s="20"/>
      <c r="I611" s="20"/>
    </row>
    <row r="612" spans="1:9">
      <c r="A612" s="20"/>
      <c r="B612" s="20"/>
      <c r="C612" s="20"/>
      <c r="D612" s="20"/>
      <c r="E612" s="20"/>
      <c r="F612" s="20"/>
      <c r="G612" s="20"/>
      <c r="I612" s="20"/>
    </row>
    <row r="613" spans="1:9">
      <c r="A613" s="20"/>
      <c r="B613" s="20"/>
      <c r="C613" s="20"/>
      <c r="D613" s="20"/>
      <c r="E613" s="20"/>
      <c r="F613" s="20"/>
      <c r="G613" s="20"/>
      <c r="I613" s="20"/>
    </row>
    <row r="614" spans="1:9">
      <c r="A614" s="20"/>
      <c r="B614" s="20"/>
      <c r="C614" s="20"/>
      <c r="D614" s="20"/>
      <c r="E614" s="20"/>
      <c r="F614" s="20"/>
      <c r="G614" s="20"/>
      <c r="I614" s="20"/>
    </row>
    <row r="615" spans="1:9">
      <c r="A615" s="20"/>
      <c r="B615" s="20"/>
      <c r="C615" s="20"/>
      <c r="D615" s="20"/>
      <c r="E615" s="20"/>
      <c r="F615" s="20"/>
      <c r="G615" s="20"/>
      <c r="I615" s="20"/>
    </row>
    <row r="616" spans="1:9">
      <c r="A616" s="20"/>
      <c r="B616" s="20"/>
      <c r="C616" s="20"/>
      <c r="D616" s="20"/>
      <c r="E616" s="20"/>
      <c r="F616" s="20"/>
      <c r="G616" s="20"/>
      <c r="I616" s="20"/>
    </row>
    <row r="617" spans="1:9">
      <c r="A617" s="20"/>
      <c r="B617" s="20"/>
      <c r="C617" s="20"/>
      <c r="D617" s="20"/>
      <c r="E617" s="20"/>
      <c r="F617" s="20"/>
      <c r="G617" s="20"/>
      <c r="I617" s="20"/>
    </row>
    <row r="618" spans="1:9">
      <c r="A618" s="20"/>
      <c r="B618" s="20"/>
      <c r="C618" s="20"/>
      <c r="D618" s="20"/>
      <c r="E618" s="20"/>
      <c r="F618" s="20"/>
      <c r="G618" s="20"/>
      <c r="I618" s="20"/>
    </row>
    <row r="619" spans="1:9">
      <c r="A619" s="20"/>
      <c r="B619" s="20"/>
      <c r="C619" s="20"/>
      <c r="D619" s="20"/>
      <c r="E619" s="20"/>
      <c r="F619" s="20"/>
      <c r="G619" s="20"/>
      <c r="I619" s="20"/>
    </row>
    <row r="620" spans="1:9">
      <c r="A620" s="20"/>
      <c r="B620" s="20"/>
      <c r="C620" s="20"/>
      <c r="D620" s="20"/>
      <c r="E620" s="20"/>
      <c r="F620" s="20"/>
      <c r="G620" s="20"/>
      <c r="I620" s="20"/>
    </row>
    <row r="621" spans="1:9">
      <c r="A621" s="20"/>
      <c r="B621" s="20"/>
      <c r="C621" s="20"/>
      <c r="D621" s="20"/>
      <c r="E621" s="20"/>
      <c r="F621" s="20"/>
      <c r="G621" s="20"/>
      <c r="I621" s="20"/>
    </row>
    <row r="622" spans="1:9">
      <c r="A622" s="20"/>
      <c r="B622" s="20"/>
      <c r="C622" s="20"/>
      <c r="D622" s="20"/>
      <c r="E622" s="20"/>
      <c r="F622" s="20"/>
      <c r="G622" s="20"/>
      <c r="I622" s="20"/>
    </row>
    <row r="623" spans="1:9">
      <c r="A623" s="20"/>
      <c r="B623" s="20"/>
      <c r="C623" s="20"/>
      <c r="D623" s="20"/>
      <c r="E623" s="20"/>
      <c r="F623" s="20"/>
      <c r="G623" s="20"/>
      <c r="I623" s="20"/>
    </row>
    <row r="624" spans="1:9">
      <c r="A624" s="20"/>
      <c r="B624" s="20"/>
      <c r="C624" s="20"/>
      <c r="D624" s="20"/>
      <c r="E624" s="20"/>
      <c r="F624" s="20"/>
      <c r="G624" s="20"/>
      <c r="I624" s="20"/>
    </row>
    <row r="625" spans="1:9">
      <c r="A625" s="20"/>
      <c r="B625" s="20"/>
      <c r="C625" s="20"/>
      <c r="D625" s="20"/>
      <c r="E625" s="20"/>
      <c r="F625" s="20"/>
      <c r="G625" s="20"/>
      <c r="I625" s="20"/>
    </row>
    <row r="626" spans="1:9">
      <c r="A626" s="20"/>
      <c r="B626" s="20"/>
      <c r="C626" s="20"/>
      <c r="D626" s="20"/>
      <c r="E626" s="20"/>
      <c r="F626" s="20"/>
      <c r="G626" s="20"/>
      <c r="I626" s="20"/>
    </row>
    <row r="627" spans="1:9">
      <c r="A627" s="20"/>
      <c r="B627" s="20"/>
      <c r="C627" s="20"/>
      <c r="D627" s="20"/>
      <c r="E627" s="20"/>
      <c r="F627" s="20"/>
      <c r="G627" s="20"/>
      <c r="I627" s="20"/>
    </row>
    <row r="628" spans="1:9">
      <c r="A628" s="20"/>
      <c r="B628" s="20"/>
      <c r="C628" s="20"/>
      <c r="D628" s="20"/>
      <c r="E628" s="20"/>
      <c r="F628" s="20"/>
      <c r="G628" s="20"/>
      <c r="I628" s="20"/>
    </row>
    <row r="629" spans="1:9">
      <c r="A629" s="20"/>
      <c r="B629" s="20"/>
      <c r="C629" s="20"/>
      <c r="D629" s="20"/>
      <c r="E629" s="20"/>
      <c r="F629" s="20"/>
      <c r="G629" s="20"/>
      <c r="I629" s="20"/>
    </row>
    <row r="630" spans="1:9">
      <c r="A630" s="20"/>
      <c r="B630" s="20"/>
      <c r="C630" s="20"/>
      <c r="D630" s="20"/>
      <c r="E630" s="20"/>
      <c r="F630" s="20"/>
      <c r="G630" s="20"/>
      <c r="I630" s="20"/>
    </row>
    <row r="631" spans="1:9">
      <c r="A631" s="20"/>
      <c r="B631" s="20"/>
      <c r="C631" s="20"/>
      <c r="D631" s="20"/>
      <c r="E631" s="20"/>
      <c r="F631" s="20"/>
      <c r="G631" s="20"/>
      <c r="I631" s="20"/>
    </row>
    <row r="632" spans="1:9">
      <c r="A632" s="20"/>
      <c r="B632" s="20"/>
      <c r="C632" s="20"/>
      <c r="D632" s="20"/>
      <c r="E632" s="20"/>
      <c r="F632" s="20"/>
      <c r="G632" s="20"/>
      <c r="I632" s="20"/>
    </row>
    <row r="633" spans="1:9">
      <c r="A633" s="20"/>
      <c r="B633" s="20"/>
      <c r="C633" s="20"/>
      <c r="D633" s="20"/>
      <c r="E633" s="20"/>
      <c r="F633" s="20"/>
      <c r="G633" s="20"/>
      <c r="I633" s="20"/>
    </row>
    <row r="634" spans="1:9">
      <c r="A634" s="20"/>
      <c r="B634" s="20"/>
      <c r="C634" s="20"/>
      <c r="D634" s="20"/>
      <c r="E634" s="20"/>
      <c r="F634" s="20"/>
      <c r="G634" s="20"/>
      <c r="I634" s="20"/>
    </row>
    <row r="635" spans="1:9">
      <c r="A635" s="20"/>
      <c r="B635" s="20"/>
      <c r="C635" s="20"/>
      <c r="D635" s="20"/>
      <c r="E635" s="20"/>
      <c r="F635" s="20"/>
      <c r="G635" s="20"/>
      <c r="I635" s="20"/>
    </row>
    <row r="636" spans="1:9">
      <c r="A636" s="20"/>
      <c r="B636" s="20"/>
      <c r="C636" s="20"/>
      <c r="D636" s="20"/>
      <c r="E636" s="20"/>
      <c r="F636" s="20"/>
      <c r="G636" s="20"/>
      <c r="I636" s="20"/>
    </row>
    <row r="637" spans="1:9">
      <c r="A637" s="20"/>
      <c r="B637" s="20"/>
      <c r="C637" s="20"/>
      <c r="D637" s="20"/>
      <c r="E637" s="20"/>
      <c r="F637" s="20"/>
      <c r="G637" s="20"/>
      <c r="I637" s="20"/>
    </row>
    <row r="638" spans="1:9">
      <c r="A638" s="20"/>
      <c r="B638" s="20"/>
      <c r="C638" s="20"/>
      <c r="D638" s="20"/>
      <c r="E638" s="20"/>
      <c r="F638" s="20"/>
      <c r="G638" s="20"/>
      <c r="I638" s="20"/>
    </row>
    <row r="639" spans="1:9">
      <c r="A639" s="20"/>
      <c r="B639" s="20"/>
      <c r="C639" s="20"/>
      <c r="D639" s="20"/>
      <c r="E639" s="20"/>
      <c r="F639" s="20"/>
      <c r="G639" s="20"/>
      <c r="I639" s="20"/>
    </row>
    <row r="640" spans="1:9">
      <c r="A640" s="20"/>
      <c r="B640" s="20"/>
      <c r="C640" s="20"/>
      <c r="D640" s="20"/>
      <c r="E640" s="20"/>
      <c r="F640" s="20"/>
      <c r="G640" s="20"/>
      <c r="I640" s="20"/>
    </row>
    <row r="641" spans="1:9">
      <c r="A641" s="20"/>
      <c r="B641" s="20"/>
      <c r="C641" s="20"/>
      <c r="D641" s="20"/>
      <c r="E641" s="20"/>
      <c r="F641" s="20"/>
      <c r="G641" s="20"/>
      <c r="I641" s="20"/>
    </row>
    <row r="642" spans="1:9">
      <c r="A642" s="20"/>
      <c r="B642" s="20"/>
      <c r="C642" s="20"/>
      <c r="D642" s="20"/>
      <c r="E642" s="20"/>
      <c r="F642" s="20"/>
      <c r="G642" s="20"/>
      <c r="I642" s="20"/>
    </row>
    <row r="643" spans="1:9">
      <c r="A643" s="20"/>
      <c r="B643" s="20"/>
      <c r="C643" s="20"/>
      <c r="D643" s="20"/>
      <c r="E643" s="20"/>
      <c r="F643" s="20"/>
      <c r="G643" s="20"/>
      <c r="I643" s="20"/>
    </row>
    <row r="644" spans="1:9">
      <c r="A644" s="20"/>
      <c r="B644" s="20"/>
      <c r="C644" s="20"/>
      <c r="D644" s="20"/>
      <c r="E644" s="20"/>
      <c r="F644" s="20"/>
      <c r="G644" s="20"/>
      <c r="I644" s="20"/>
    </row>
    <row r="645" spans="1:9">
      <c r="A645" s="20"/>
      <c r="B645" s="20"/>
      <c r="C645" s="20"/>
      <c r="D645" s="20"/>
      <c r="E645" s="20"/>
      <c r="F645" s="20"/>
      <c r="G645" s="20"/>
      <c r="I645" s="20"/>
    </row>
    <row r="646" spans="1:9">
      <c r="A646" s="20"/>
      <c r="B646" s="20"/>
      <c r="C646" s="20"/>
      <c r="D646" s="20"/>
      <c r="E646" s="20"/>
      <c r="F646" s="20"/>
      <c r="G646" s="20"/>
      <c r="I646" s="20"/>
    </row>
    <row r="647" spans="1:9">
      <c r="A647" s="20"/>
      <c r="B647" s="20"/>
      <c r="C647" s="20"/>
      <c r="D647" s="20"/>
      <c r="E647" s="20"/>
      <c r="F647" s="20"/>
      <c r="G647" s="20"/>
      <c r="I647" s="20"/>
    </row>
    <row r="648" spans="1:9">
      <c r="A648" s="20"/>
      <c r="B648" s="20"/>
      <c r="C648" s="20"/>
      <c r="D648" s="20"/>
      <c r="E648" s="20"/>
      <c r="F648" s="20"/>
      <c r="G648" s="20"/>
      <c r="I648" s="20"/>
    </row>
    <row r="649" spans="1:9">
      <c r="A649" s="20"/>
      <c r="B649" s="20"/>
      <c r="C649" s="20"/>
      <c r="D649" s="20"/>
      <c r="E649" s="20"/>
      <c r="F649" s="20"/>
      <c r="G649" s="20"/>
      <c r="I649" s="20"/>
    </row>
    <row r="650" spans="1:9">
      <c r="A650" s="20"/>
      <c r="B650" s="20"/>
      <c r="C650" s="20"/>
      <c r="D650" s="20"/>
      <c r="E650" s="20"/>
      <c r="F650" s="20"/>
      <c r="G650" s="20"/>
      <c r="I650" s="20"/>
    </row>
    <row r="651" spans="1:9">
      <c r="A651" s="20"/>
      <c r="B651" s="20"/>
      <c r="C651" s="20"/>
      <c r="D651" s="20"/>
      <c r="E651" s="20"/>
      <c r="F651" s="20"/>
      <c r="G651" s="20"/>
      <c r="I651" s="20"/>
    </row>
    <row r="652" spans="1:9">
      <c r="A652" s="20"/>
      <c r="B652" s="20"/>
      <c r="C652" s="20"/>
      <c r="D652" s="20"/>
      <c r="E652" s="20"/>
      <c r="F652" s="20"/>
      <c r="G652" s="20"/>
      <c r="I652" s="20"/>
    </row>
    <row r="653" spans="1:9">
      <c r="A653" s="20"/>
      <c r="B653" s="20"/>
      <c r="C653" s="20"/>
      <c r="D653" s="20"/>
      <c r="E653" s="20"/>
      <c r="F653" s="20"/>
      <c r="G653" s="20"/>
      <c r="I653" s="20"/>
    </row>
    <row r="654" spans="1:9">
      <c r="A654" s="20"/>
      <c r="B654" s="20"/>
      <c r="C654" s="20"/>
      <c r="D654" s="20"/>
      <c r="E654" s="20"/>
      <c r="F654" s="20"/>
      <c r="G654" s="20"/>
      <c r="I654" s="20"/>
    </row>
    <row r="655" spans="1:9">
      <c r="A655" s="20"/>
      <c r="B655" s="20"/>
      <c r="C655" s="20"/>
      <c r="D655" s="20"/>
      <c r="E655" s="20"/>
      <c r="F655" s="20"/>
      <c r="G655" s="20"/>
      <c r="I655" s="20"/>
    </row>
    <row r="656" spans="1:9">
      <c r="A656" s="20"/>
      <c r="B656" s="20"/>
      <c r="C656" s="20"/>
      <c r="D656" s="20"/>
      <c r="E656" s="20"/>
      <c r="F656" s="20"/>
      <c r="G656" s="20"/>
      <c r="I656" s="20"/>
    </row>
    <row r="657" spans="1:9">
      <c r="A657" s="20"/>
      <c r="B657" s="20"/>
      <c r="C657" s="20"/>
      <c r="D657" s="20"/>
      <c r="E657" s="20"/>
      <c r="F657" s="20"/>
      <c r="G657" s="20"/>
      <c r="I657" s="20"/>
    </row>
    <row r="658" spans="1:9">
      <c r="A658" s="20"/>
      <c r="B658" s="20"/>
      <c r="C658" s="20"/>
      <c r="D658" s="20"/>
      <c r="E658" s="20"/>
      <c r="F658" s="20"/>
      <c r="G658" s="20"/>
      <c r="I658" s="20"/>
    </row>
    <row r="659" spans="1:9">
      <c r="A659" s="20"/>
      <c r="B659" s="20"/>
      <c r="C659" s="20"/>
      <c r="D659" s="20"/>
      <c r="E659" s="20"/>
      <c r="F659" s="20"/>
      <c r="G659" s="20"/>
      <c r="I659" s="20"/>
    </row>
    <row r="660" spans="1:9">
      <c r="A660" s="20"/>
      <c r="B660" s="20"/>
      <c r="C660" s="20"/>
      <c r="D660" s="20"/>
      <c r="E660" s="20"/>
      <c r="F660" s="20"/>
      <c r="G660" s="20"/>
      <c r="I660" s="20"/>
    </row>
    <row r="661" spans="1:9">
      <c r="A661" s="20"/>
      <c r="B661" s="20"/>
      <c r="C661" s="20"/>
      <c r="D661" s="20"/>
      <c r="E661" s="20"/>
      <c r="F661" s="20"/>
      <c r="G661" s="20"/>
      <c r="I661" s="20"/>
    </row>
    <row r="662" spans="1:9">
      <c r="A662" s="20"/>
      <c r="B662" s="20"/>
      <c r="C662" s="20"/>
      <c r="D662" s="20"/>
      <c r="E662" s="20"/>
      <c r="F662" s="20"/>
      <c r="G662" s="20"/>
      <c r="I662" s="20"/>
    </row>
  </sheetData>
  <sheetProtection algorithmName="SHA-512" hashValue="ob9fXxwwtd1lEnaLhzvfzH5a6gvo4cYndIPuk5SibyVNh6FXIA58Ia74rAJo4SqUwROrUJNbfWax3/+RkPG0xA==" saltValue="C9B2S1PG+AthWvK+AAT1qA==" spinCount="100000" sheet="1" objects="1" scenarios="1"/>
  <customSheetViews>
    <customSheetView guid="{15F8A144-BC19-4B70-B468-75C2D0F16780}" topLeftCell="A438">
      <selection activeCell="L452" sqref="L452"/>
      <pageMargins left="0.7" right="0.7" top="0.75" bottom="0.75" header="0.3" footer="0.3"/>
    </customSheetView>
  </customSheetViews>
  <mergeCells count="151">
    <mergeCell ref="A3:B3"/>
    <mergeCell ref="A4:B30"/>
    <mergeCell ref="C4:C9"/>
    <mergeCell ref="D4:D9"/>
    <mergeCell ref="C11:C16"/>
    <mergeCell ref="D11:D16"/>
    <mergeCell ref="C18:C23"/>
    <mergeCell ref="D18:D23"/>
    <mergeCell ref="C25:C30"/>
    <mergeCell ref="D25:D30"/>
    <mergeCell ref="A74:B93"/>
    <mergeCell ref="C74:C79"/>
    <mergeCell ref="D74:D79"/>
    <mergeCell ref="C81:C86"/>
    <mergeCell ref="D81:D86"/>
    <mergeCell ref="C88:C93"/>
    <mergeCell ref="D88:D93"/>
    <mergeCell ref="A32:B72"/>
    <mergeCell ref="C32:C37"/>
    <mergeCell ref="D32:D37"/>
    <mergeCell ref="C39:C44"/>
    <mergeCell ref="D39:D44"/>
    <mergeCell ref="C46:C51"/>
    <mergeCell ref="D46:D51"/>
    <mergeCell ref="C53:C58"/>
    <mergeCell ref="D53:D58"/>
    <mergeCell ref="C60:C65"/>
    <mergeCell ref="C95:C100"/>
    <mergeCell ref="D95:D100"/>
    <mergeCell ref="C102:C107"/>
    <mergeCell ref="D102:D107"/>
    <mergeCell ref="C109:C114"/>
    <mergeCell ref="D109:D114"/>
    <mergeCell ref="D60:D65"/>
    <mergeCell ref="C67:C72"/>
    <mergeCell ref="D67:D72"/>
    <mergeCell ref="C144:C149"/>
    <mergeCell ref="D144:D149"/>
    <mergeCell ref="C151:C156"/>
    <mergeCell ref="D151:D156"/>
    <mergeCell ref="C158:C163"/>
    <mergeCell ref="D158:D163"/>
    <mergeCell ref="C116:C121"/>
    <mergeCell ref="D116:D121"/>
    <mergeCell ref="A123:A240"/>
    <mergeCell ref="B123:B163"/>
    <mergeCell ref="C123:C128"/>
    <mergeCell ref="D123:D128"/>
    <mergeCell ref="C130:C135"/>
    <mergeCell ref="D130:D135"/>
    <mergeCell ref="C137:C142"/>
    <mergeCell ref="D137:D142"/>
    <mergeCell ref="D193:D198"/>
    <mergeCell ref="B200:B240"/>
    <mergeCell ref="C200:C205"/>
    <mergeCell ref="D200:D205"/>
    <mergeCell ref="C207:C212"/>
    <mergeCell ref="D207:D212"/>
    <mergeCell ref="C214:C219"/>
    <mergeCell ref="D214:D219"/>
    <mergeCell ref="C221:C226"/>
    <mergeCell ref="D221:D226"/>
    <mergeCell ref="B165:B198"/>
    <mergeCell ref="C165:C170"/>
    <mergeCell ref="D165:D170"/>
    <mergeCell ref="C172:C177"/>
    <mergeCell ref="D172:D177"/>
    <mergeCell ref="C179:C184"/>
    <mergeCell ref="D179:D184"/>
    <mergeCell ref="C186:C191"/>
    <mergeCell ref="D186:D191"/>
    <mergeCell ref="C193:C198"/>
    <mergeCell ref="C228:C233"/>
    <mergeCell ref="D228:D233"/>
    <mergeCell ref="C235:C240"/>
    <mergeCell ref="D235:D240"/>
    <mergeCell ref="A242:A317"/>
    <mergeCell ref="B242:B261"/>
    <mergeCell ref="C242:C247"/>
    <mergeCell ref="D242:D247"/>
    <mergeCell ref="C249:C254"/>
    <mergeCell ref="D249:D254"/>
    <mergeCell ref="C256:C261"/>
    <mergeCell ref="D256:D261"/>
    <mergeCell ref="B263:B296"/>
    <mergeCell ref="C263:C268"/>
    <mergeCell ref="D263:D268"/>
    <mergeCell ref="C270:C275"/>
    <mergeCell ref="D270:D275"/>
    <mergeCell ref="C277:C282"/>
    <mergeCell ref="D277:D282"/>
    <mergeCell ref="C284:C289"/>
    <mergeCell ref="D284:D289"/>
    <mergeCell ref="C291:C296"/>
    <mergeCell ref="D291:D296"/>
    <mergeCell ref="B298:B317"/>
    <mergeCell ref="C298:C303"/>
    <mergeCell ref="D298:D303"/>
    <mergeCell ref="C305:C310"/>
    <mergeCell ref="D305:D310"/>
    <mergeCell ref="C312:C317"/>
    <mergeCell ref="D312:D317"/>
    <mergeCell ref="D340:D345"/>
    <mergeCell ref="C347:C352"/>
    <mergeCell ref="D347:D352"/>
    <mergeCell ref="C354:C359"/>
    <mergeCell ref="D354:D359"/>
    <mergeCell ref="A361:A457"/>
    <mergeCell ref="B361:B387"/>
    <mergeCell ref="C361:C366"/>
    <mergeCell ref="D361:D366"/>
    <mergeCell ref="C368:C373"/>
    <mergeCell ref="A319:A359"/>
    <mergeCell ref="B319:B338"/>
    <mergeCell ref="C319:C324"/>
    <mergeCell ref="D319:D324"/>
    <mergeCell ref="C326:C331"/>
    <mergeCell ref="D326:D331"/>
    <mergeCell ref="C333:C338"/>
    <mergeCell ref="D333:D338"/>
    <mergeCell ref="B340:B359"/>
    <mergeCell ref="C340:C345"/>
    <mergeCell ref="D368:D373"/>
    <mergeCell ref="C375:C380"/>
    <mergeCell ref="D375:D380"/>
    <mergeCell ref="C382:C387"/>
    <mergeCell ref="D382:D387"/>
    <mergeCell ref="B389:B408"/>
    <mergeCell ref="C389:C394"/>
    <mergeCell ref="D389:D394"/>
    <mergeCell ref="C396:C401"/>
    <mergeCell ref="D396:D401"/>
    <mergeCell ref="C403:C408"/>
    <mergeCell ref="D403:D408"/>
    <mergeCell ref="B410:B436"/>
    <mergeCell ref="C410:C415"/>
    <mergeCell ref="D410:D415"/>
    <mergeCell ref="C417:C422"/>
    <mergeCell ref="D417:D422"/>
    <mergeCell ref="C424:C429"/>
    <mergeCell ref="D424:D429"/>
    <mergeCell ref="C431:C436"/>
    <mergeCell ref="A460:F460"/>
    <mergeCell ref="D431:D436"/>
    <mergeCell ref="B438:B457"/>
    <mergeCell ref="C438:C443"/>
    <mergeCell ref="D438:D443"/>
    <mergeCell ref="C445:C450"/>
    <mergeCell ref="D445:D450"/>
    <mergeCell ref="C452:C457"/>
    <mergeCell ref="D452:D45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86456-9647-4BEB-A7F8-B49AF6AF46F8}">
  <sheetPr codeName="Sheet12">
    <tabColor rgb="FFFFFF00"/>
  </sheetPr>
  <dimension ref="A1:E82"/>
  <sheetViews>
    <sheetView zoomScale="95" workbookViewId="0">
      <selection sqref="A1:D2"/>
    </sheetView>
  </sheetViews>
  <sheetFormatPr baseColWidth="10" defaultColWidth="9.1640625" defaultRowHeight="15"/>
  <cols>
    <col min="1" max="1" width="27.5" style="1" customWidth="1"/>
    <col min="2" max="2" width="30.5" style="1" customWidth="1"/>
    <col min="3" max="3" width="9.1640625" style="1"/>
    <col min="4" max="4" width="17.6640625" style="1" customWidth="1"/>
    <col min="5" max="5" width="8.1640625" style="1" customWidth="1"/>
    <col min="6" max="6" width="9.1640625" style="1"/>
    <col min="7" max="7" width="18" style="1" customWidth="1"/>
    <col min="8" max="9" width="9.1640625" style="1"/>
    <col min="10" max="10" width="2.83203125" style="1" customWidth="1"/>
    <col min="11" max="11" width="11.83203125" style="1" customWidth="1"/>
    <col min="12" max="12" width="9.1640625" style="1"/>
    <col min="13" max="13" width="19.5" style="1" customWidth="1"/>
    <col min="14" max="15" width="9.1640625" style="1"/>
    <col min="16" max="16" width="6.6640625" style="1" customWidth="1"/>
    <col min="17" max="17" width="3.1640625" style="1" customWidth="1"/>
    <col min="18" max="16384" width="9.1640625" style="1"/>
  </cols>
  <sheetData>
    <row r="1" spans="1:5" ht="15" customHeight="1">
      <c r="A1" s="730" t="s">
        <v>82</v>
      </c>
      <c r="B1" s="731"/>
      <c r="C1" s="731"/>
      <c r="D1" s="732"/>
    </row>
    <row r="2" spans="1:5" ht="15.75" customHeight="1" thickBot="1">
      <c r="A2" s="733"/>
      <c r="B2" s="734"/>
      <c r="C2" s="734"/>
      <c r="D2" s="735"/>
    </row>
    <row r="3" spans="1:5" ht="20" thickBot="1">
      <c r="A3" s="736" t="s">
        <v>83</v>
      </c>
      <c r="B3" s="737"/>
      <c r="C3" s="738"/>
      <c r="D3" s="8"/>
    </row>
    <row r="4" spans="1:5" ht="20" thickBot="1">
      <c r="A4" s="739" t="s">
        <v>3</v>
      </c>
      <c r="B4" s="740"/>
      <c r="C4" s="741"/>
      <c r="D4" s="18" t="s">
        <v>17</v>
      </c>
    </row>
    <row r="5" spans="1:5" ht="16" thickBot="1">
      <c r="A5" s="4" t="s">
        <v>70</v>
      </c>
      <c r="B5" s="12" t="s">
        <v>19</v>
      </c>
      <c r="C5" s="5"/>
      <c r="D5" s="315">
        <v>1</v>
      </c>
      <c r="E5" s="263"/>
    </row>
    <row r="6" spans="1:5">
      <c r="A6" s="4" t="s">
        <v>71</v>
      </c>
      <c r="B6" s="12" t="s">
        <v>1293</v>
      </c>
      <c r="C6" s="5"/>
      <c r="D6" s="318">
        <v>5</v>
      </c>
      <c r="E6" s="263"/>
    </row>
    <row r="7" spans="1:5" ht="16" thickBot="1">
      <c r="A7" s="9"/>
      <c r="B7" s="13" t="s">
        <v>602</v>
      </c>
      <c r="C7" s="11"/>
      <c r="D7" s="319">
        <v>10</v>
      </c>
      <c r="E7" s="263"/>
    </row>
    <row r="8" spans="1:5" ht="16" thickBot="1">
      <c r="A8" s="4" t="s">
        <v>72</v>
      </c>
      <c r="B8" s="12" t="s">
        <v>26</v>
      </c>
      <c r="C8" s="5"/>
      <c r="D8" s="320">
        <v>11</v>
      </c>
      <c r="E8" s="263"/>
    </row>
    <row r="9" spans="1:5">
      <c r="A9" s="4" t="s">
        <v>74</v>
      </c>
      <c r="B9" s="12" t="s">
        <v>33</v>
      </c>
      <c r="C9" s="5"/>
      <c r="D9" s="318">
        <v>18</v>
      </c>
      <c r="E9" s="263"/>
    </row>
    <row r="10" spans="1:5">
      <c r="A10" s="7"/>
      <c r="B10" s="14" t="s">
        <v>43</v>
      </c>
      <c r="C10" s="8"/>
      <c r="D10" s="321">
        <v>29</v>
      </c>
      <c r="E10" s="263"/>
    </row>
    <row r="11" spans="1:5" ht="16" thickBot="1">
      <c r="A11" s="7"/>
      <c r="B11" s="14" t="s">
        <v>7</v>
      </c>
      <c r="C11" s="8"/>
      <c r="D11" s="319">
        <v>31</v>
      </c>
      <c r="E11" s="263"/>
    </row>
    <row r="12" spans="1:5">
      <c r="A12" s="4" t="s">
        <v>75</v>
      </c>
      <c r="B12" s="12" t="s">
        <v>33</v>
      </c>
      <c r="C12" s="5"/>
      <c r="D12" s="318">
        <v>35</v>
      </c>
      <c r="E12" s="263"/>
    </row>
    <row r="13" spans="1:5">
      <c r="A13" s="7" t="s">
        <v>76</v>
      </c>
      <c r="B13" s="14" t="s">
        <v>43</v>
      </c>
      <c r="C13" s="8"/>
      <c r="D13" s="321">
        <v>41</v>
      </c>
      <c r="E13" s="263"/>
    </row>
    <row r="14" spans="1:5" ht="16" thickBot="1">
      <c r="A14" s="7"/>
      <c r="B14" s="14" t="s">
        <v>7</v>
      </c>
      <c r="C14" s="8"/>
      <c r="D14" s="319">
        <v>43</v>
      </c>
      <c r="E14" s="263"/>
    </row>
    <row r="15" spans="1:5" ht="16" thickBot="1">
      <c r="A15" s="4" t="s">
        <v>78</v>
      </c>
      <c r="B15" s="12" t="s">
        <v>56</v>
      </c>
      <c r="C15" s="5"/>
      <c r="D15" s="315">
        <v>52</v>
      </c>
      <c r="E15" s="263"/>
    </row>
    <row r="16" spans="1:5">
      <c r="A16" s="4" t="s">
        <v>80</v>
      </c>
      <c r="B16" s="12" t="s">
        <v>63</v>
      </c>
      <c r="C16" s="5"/>
      <c r="D16" s="318">
        <v>59</v>
      </c>
      <c r="E16" s="263"/>
    </row>
    <row r="17" spans="1:5" ht="16" thickBot="1">
      <c r="A17" s="9"/>
      <c r="B17" s="13" t="s">
        <v>64</v>
      </c>
      <c r="C17" s="11"/>
      <c r="D17" s="319">
        <v>60</v>
      </c>
      <c r="E17" s="263"/>
    </row>
    <row r="18" spans="1:5" ht="16" thickBot="1">
      <c r="A18" s="7"/>
      <c r="D18" s="315" t="s">
        <v>89</v>
      </c>
    </row>
    <row r="19" spans="1:5" ht="20" thickBot="1">
      <c r="A19" s="727" t="s">
        <v>85</v>
      </c>
      <c r="B19" s="728"/>
      <c r="C19" s="729"/>
      <c r="D19" s="8"/>
    </row>
    <row r="20" spans="1:5" ht="20" thickBot="1">
      <c r="A20" s="727" t="s">
        <v>16</v>
      </c>
      <c r="B20" s="728"/>
      <c r="C20" s="729"/>
      <c r="D20" s="18" t="s">
        <v>17</v>
      </c>
    </row>
    <row r="21" spans="1:5">
      <c r="A21" s="4" t="s">
        <v>70</v>
      </c>
      <c r="B21" s="12" t="s">
        <v>20</v>
      </c>
      <c r="C21" s="5"/>
      <c r="D21" s="322">
        <v>2</v>
      </c>
    </row>
    <row r="22" spans="1:5" ht="16" thickBot="1">
      <c r="A22" s="9"/>
      <c r="B22" s="13" t="s">
        <v>15</v>
      </c>
      <c r="C22" s="11"/>
      <c r="D22" s="323">
        <v>4</v>
      </c>
    </row>
    <row r="23" spans="1:5">
      <c r="A23" s="7" t="s">
        <v>71</v>
      </c>
      <c r="B23" s="14" t="s">
        <v>23</v>
      </c>
      <c r="C23" s="8"/>
      <c r="D23" s="322">
        <v>7</v>
      </c>
    </row>
    <row r="24" spans="1:5">
      <c r="A24" s="7" t="s">
        <v>74</v>
      </c>
      <c r="B24" s="14" t="s">
        <v>37</v>
      </c>
      <c r="C24" s="8"/>
      <c r="D24" s="324">
        <v>22</v>
      </c>
    </row>
    <row r="25" spans="1:5">
      <c r="A25" s="7"/>
      <c r="B25" s="14" t="s">
        <v>9</v>
      </c>
      <c r="C25" s="8"/>
      <c r="D25" s="324">
        <v>24</v>
      </c>
    </row>
    <row r="26" spans="1:5">
      <c r="A26" s="7"/>
      <c r="B26" s="14" t="s">
        <v>39</v>
      </c>
      <c r="C26" s="8"/>
      <c r="D26" s="324">
        <v>25</v>
      </c>
    </row>
    <row r="27" spans="1:5">
      <c r="A27" s="7"/>
      <c r="B27" s="14" t="s">
        <v>44</v>
      </c>
      <c r="C27" s="8"/>
      <c r="D27" s="324">
        <v>30</v>
      </c>
    </row>
    <row r="28" spans="1:5">
      <c r="A28" s="7"/>
      <c r="B28" s="14" t="s">
        <v>45</v>
      </c>
      <c r="C28" s="8"/>
      <c r="D28" s="324">
        <v>32</v>
      </c>
    </row>
    <row r="29" spans="1:5" ht="16" thickBot="1">
      <c r="A29" s="7"/>
      <c r="B29" s="14" t="s">
        <v>46</v>
      </c>
      <c r="C29" s="8"/>
      <c r="D29" s="323">
        <v>33</v>
      </c>
    </row>
    <row r="30" spans="1:5">
      <c r="A30" s="4" t="s">
        <v>75</v>
      </c>
      <c r="B30" s="12" t="s">
        <v>49</v>
      </c>
      <c r="C30" s="5"/>
      <c r="D30" s="322">
        <v>38</v>
      </c>
    </row>
    <row r="31" spans="1:5">
      <c r="A31" s="7" t="s">
        <v>76</v>
      </c>
      <c r="B31" s="14" t="s">
        <v>9</v>
      </c>
      <c r="C31" s="8"/>
      <c r="D31" s="324">
        <v>40</v>
      </c>
    </row>
    <row r="32" spans="1:5">
      <c r="A32" s="7"/>
      <c r="B32" s="14" t="s">
        <v>44</v>
      </c>
      <c r="C32" s="8"/>
      <c r="D32" s="324">
        <v>42</v>
      </c>
    </row>
    <row r="33" spans="1:4">
      <c r="A33" s="7"/>
      <c r="B33" s="14" t="s">
        <v>46</v>
      </c>
      <c r="C33" s="8"/>
      <c r="D33" s="324">
        <v>44</v>
      </c>
    </row>
    <row r="34" spans="1:4" ht="16" thickBot="1">
      <c r="A34" s="9"/>
      <c r="B34" s="13" t="s">
        <v>47</v>
      </c>
      <c r="C34" s="11"/>
      <c r="D34" s="323">
        <v>45</v>
      </c>
    </row>
    <row r="35" spans="1:4" ht="16" thickBot="1">
      <c r="A35" s="7" t="s">
        <v>78</v>
      </c>
      <c r="B35" s="14" t="s">
        <v>57</v>
      </c>
      <c r="C35" s="8"/>
      <c r="D35" s="322">
        <v>53</v>
      </c>
    </row>
    <row r="36" spans="1:4">
      <c r="A36" s="4" t="s">
        <v>79</v>
      </c>
      <c r="B36" s="12" t="s">
        <v>60</v>
      </c>
      <c r="C36" s="5"/>
      <c r="D36" s="324">
        <v>56</v>
      </c>
    </row>
    <row r="37" spans="1:4" ht="16" thickBot="1">
      <c r="A37" s="7"/>
      <c r="B37" s="14" t="s">
        <v>61</v>
      </c>
      <c r="C37" s="8"/>
      <c r="D37" s="323">
        <v>57</v>
      </c>
    </row>
    <row r="38" spans="1:4" ht="16" thickBot="1">
      <c r="A38" s="15" t="s">
        <v>80</v>
      </c>
      <c r="B38" s="16" t="s">
        <v>65</v>
      </c>
      <c r="C38" s="17"/>
      <c r="D38" s="325">
        <v>61</v>
      </c>
    </row>
    <row r="39" spans="1:4" ht="16" thickBot="1">
      <c r="A39" s="15" t="s">
        <v>81</v>
      </c>
      <c r="B39" s="16" t="s">
        <v>68</v>
      </c>
      <c r="C39" s="17"/>
      <c r="D39" s="325">
        <v>64</v>
      </c>
    </row>
    <row r="40" spans="1:4" ht="16" thickBot="1">
      <c r="A40" s="7"/>
      <c r="D40" s="18" t="s">
        <v>90</v>
      </c>
    </row>
    <row r="41" spans="1:4" ht="20" thickBot="1">
      <c r="A41" s="748" t="s">
        <v>86</v>
      </c>
      <c r="B41" s="749"/>
      <c r="C41" s="750"/>
      <c r="D41" s="8"/>
    </row>
    <row r="42" spans="1:4" ht="20" thickBot="1">
      <c r="A42" s="748" t="s">
        <v>4</v>
      </c>
      <c r="B42" s="749"/>
      <c r="C42" s="750"/>
      <c r="D42" s="316" t="s">
        <v>17</v>
      </c>
    </row>
    <row r="43" spans="1:4">
      <c r="A43" s="4" t="s">
        <v>71</v>
      </c>
      <c r="B43" s="12" t="s">
        <v>22</v>
      </c>
      <c r="C43" s="5"/>
      <c r="D43" s="326">
        <v>6</v>
      </c>
    </row>
    <row r="44" spans="1:4">
      <c r="A44" s="7"/>
      <c r="B44" s="14" t="s">
        <v>2</v>
      </c>
      <c r="C44" s="8"/>
      <c r="D44" s="327">
        <v>8</v>
      </c>
    </row>
    <row r="45" spans="1:4" ht="16" thickBot="1">
      <c r="A45" s="9"/>
      <c r="B45" s="13" t="s">
        <v>24</v>
      </c>
      <c r="C45" s="11"/>
      <c r="D45" s="328">
        <v>9</v>
      </c>
    </row>
    <row r="46" spans="1:4">
      <c r="A46" s="4" t="s">
        <v>73</v>
      </c>
      <c r="B46" s="12" t="s">
        <v>1743</v>
      </c>
      <c r="C46" s="5"/>
      <c r="D46" s="326">
        <v>14</v>
      </c>
    </row>
    <row r="47" spans="1:4">
      <c r="A47" s="7" t="s">
        <v>74</v>
      </c>
      <c r="B47" s="14" t="s">
        <v>34</v>
      </c>
      <c r="C47" s="8"/>
      <c r="D47" s="327">
        <v>19</v>
      </c>
    </row>
    <row r="48" spans="1:4">
      <c r="A48" s="7"/>
      <c r="B48" s="14" t="s">
        <v>35</v>
      </c>
      <c r="C48" s="8"/>
      <c r="D48" s="327">
        <v>20</v>
      </c>
    </row>
    <row r="49" spans="1:4">
      <c r="A49" s="7"/>
      <c r="B49" s="14" t="s">
        <v>36</v>
      </c>
      <c r="C49" s="8"/>
      <c r="D49" s="327">
        <v>21</v>
      </c>
    </row>
    <row r="50" spans="1:4">
      <c r="A50" s="7"/>
      <c r="B50" s="14" t="s">
        <v>42</v>
      </c>
      <c r="C50" s="8"/>
      <c r="D50" s="327">
        <v>28</v>
      </c>
    </row>
    <row r="51" spans="1:4" ht="16" thickBot="1">
      <c r="A51" s="9"/>
      <c r="B51" s="13" t="s">
        <v>47</v>
      </c>
      <c r="C51" s="11"/>
      <c r="D51" s="328">
        <v>34</v>
      </c>
    </row>
    <row r="52" spans="1:4">
      <c r="A52" s="7" t="s">
        <v>75</v>
      </c>
      <c r="B52" s="14" t="s">
        <v>48</v>
      </c>
      <c r="C52" s="8"/>
      <c r="D52" s="326">
        <v>36</v>
      </c>
    </row>
    <row r="53" spans="1:4">
      <c r="A53" s="7" t="s">
        <v>76</v>
      </c>
      <c r="B53" s="14" t="s">
        <v>35</v>
      </c>
      <c r="C53" s="8"/>
      <c r="D53" s="327">
        <v>37</v>
      </c>
    </row>
    <row r="54" spans="1:4" ht="16" thickBot="1">
      <c r="A54" s="7"/>
      <c r="B54" s="14" t="s">
        <v>41</v>
      </c>
      <c r="C54" s="8"/>
      <c r="D54" s="328">
        <v>39</v>
      </c>
    </row>
    <row r="55" spans="1:4" ht="16" thickBot="1">
      <c r="A55" s="15" t="s">
        <v>1744</v>
      </c>
      <c r="B55" s="16" t="s">
        <v>53</v>
      </c>
      <c r="C55" s="17"/>
      <c r="D55" s="317">
        <v>49</v>
      </c>
    </row>
    <row r="56" spans="1:4">
      <c r="A56" s="7" t="s">
        <v>78</v>
      </c>
      <c r="B56" s="14" t="s">
        <v>58</v>
      </c>
      <c r="C56" s="8"/>
      <c r="D56" s="326">
        <v>54</v>
      </c>
    </row>
    <row r="57" spans="1:4" ht="16" thickBot="1">
      <c r="A57" s="9"/>
      <c r="B57" s="13" t="s">
        <v>66</v>
      </c>
      <c r="C57" s="11"/>
      <c r="D57" s="328">
        <v>62</v>
      </c>
    </row>
    <row r="58" spans="1:4" ht="16" thickBot="1">
      <c r="A58" s="9" t="s">
        <v>81</v>
      </c>
      <c r="B58" s="13" t="s">
        <v>69</v>
      </c>
      <c r="C58" s="11"/>
      <c r="D58" s="317">
        <v>65</v>
      </c>
    </row>
    <row r="59" spans="1:4" ht="16" thickBot="1">
      <c r="A59" s="7"/>
      <c r="D59" s="317" t="s">
        <v>91</v>
      </c>
    </row>
    <row r="60" spans="1:4" ht="20" thickBot="1">
      <c r="A60" s="745" t="s">
        <v>87</v>
      </c>
      <c r="B60" s="746"/>
      <c r="C60" s="747"/>
      <c r="D60" s="8"/>
    </row>
    <row r="61" spans="1:4" ht="20" thickBot="1">
      <c r="A61" s="745" t="s">
        <v>5</v>
      </c>
      <c r="B61" s="746"/>
      <c r="C61" s="747"/>
      <c r="D61" s="18" t="s">
        <v>17</v>
      </c>
    </row>
    <row r="62" spans="1:4" ht="16" thickBot="1">
      <c r="A62" s="15" t="s">
        <v>70</v>
      </c>
      <c r="B62" s="16" t="s">
        <v>12</v>
      </c>
      <c r="C62" s="17"/>
      <c r="D62" s="329">
        <v>3</v>
      </c>
    </row>
    <row r="63" spans="1:4">
      <c r="A63" s="7" t="s">
        <v>72</v>
      </c>
      <c r="B63" s="14" t="s">
        <v>27</v>
      </c>
      <c r="C63" s="8"/>
      <c r="D63" s="330">
        <v>12</v>
      </c>
    </row>
    <row r="64" spans="1:4" ht="16" thickBot="1">
      <c r="A64" s="9"/>
      <c r="B64" s="13" t="s">
        <v>28</v>
      </c>
      <c r="C64" s="11"/>
      <c r="D64" s="331">
        <v>13</v>
      </c>
    </row>
    <row r="65" spans="1:4">
      <c r="A65" s="7" t="s">
        <v>73</v>
      </c>
      <c r="B65" s="14" t="s">
        <v>30</v>
      </c>
      <c r="C65" s="8"/>
      <c r="D65" s="330">
        <v>15</v>
      </c>
    </row>
    <row r="66" spans="1:4" ht="16" thickBot="1">
      <c r="A66" s="9"/>
      <c r="B66" s="13" t="s">
        <v>32</v>
      </c>
      <c r="C66" s="11"/>
      <c r="D66" s="331">
        <v>17</v>
      </c>
    </row>
    <row r="67" spans="1:4">
      <c r="A67" s="7" t="s">
        <v>74</v>
      </c>
      <c r="B67" s="14" t="s">
        <v>38</v>
      </c>
      <c r="C67" s="8"/>
      <c r="D67" s="330">
        <v>23</v>
      </c>
    </row>
    <row r="68" spans="1:4" ht="16" thickBot="1">
      <c r="A68" s="7"/>
      <c r="B68" s="14" t="s">
        <v>41</v>
      </c>
      <c r="C68" s="8"/>
      <c r="D68" s="331">
        <v>27</v>
      </c>
    </row>
    <row r="69" spans="1:4" ht="16" thickBot="1">
      <c r="A69" s="15" t="s">
        <v>1744</v>
      </c>
      <c r="B69" s="16" t="s">
        <v>55</v>
      </c>
      <c r="C69" s="17"/>
      <c r="D69" s="329">
        <v>51</v>
      </c>
    </row>
    <row r="70" spans="1:4" ht="16" thickBot="1">
      <c r="A70" s="15" t="s">
        <v>81</v>
      </c>
      <c r="B70" s="16" t="s">
        <v>67</v>
      </c>
      <c r="C70" s="17"/>
      <c r="D70" s="329">
        <v>63</v>
      </c>
    </row>
    <row r="71" spans="1:4" ht="16" thickBot="1">
      <c r="A71" s="7"/>
      <c r="D71" s="18" t="s">
        <v>92</v>
      </c>
    </row>
    <row r="72" spans="1:4" ht="20" thickBot="1">
      <c r="A72" s="742" t="s">
        <v>88</v>
      </c>
      <c r="B72" s="743"/>
      <c r="C72" s="744"/>
      <c r="D72" s="8"/>
    </row>
    <row r="73" spans="1:4" ht="20" thickBot="1">
      <c r="A73" s="742" t="s">
        <v>18</v>
      </c>
      <c r="B73" s="743"/>
      <c r="C73" s="744"/>
      <c r="D73" s="18" t="s">
        <v>17</v>
      </c>
    </row>
    <row r="74" spans="1:4" ht="16" thickBot="1">
      <c r="A74" s="15" t="s">
        <v>73</v>
      </c>
      <c r="B74" s="16" t="s">
        <v>31</v>
      </c>
      <c r="C74" s="17"/>
      <c r="D74" s="332">
        <v>16</v>
      </c>
    </row>
    <row r="75" spans="1:4" ht="16" thickBot="1">
      <c r="A75" s="15" t="s">
        <v>74</v>
      </c>
      <c r="B75" s="16" t="s">
        <v>40</v>
      </c>
      <c r="C75" s="17"/>
      <c r="D75" s="332">
        <v>26</v>
      </c>
    </row>
    <row r="76" spans="1:4">
      <c r="A76" s="4" t="s">
        <v>77</v>
      </c>
      <c r="B76" s="12" t="s">
        <v>50</v>
      </c>
      <c r="C76" s="5"/>
      <c r="D76" s="333">
        <v>46</v>
      </c>
    </row>
    <row r="77" spans="1:4">
      <c r="A77" s="7"/>
      <c r="B77" s="14" t="s">
        <v>51</v>
      </c>
      <c r="C77" s="8"/>
      <c r="D77" s="334">
        <v>47</v>
      </c>
    </row>
    <row r="78" spans="1:4" ht="16" thickBot="1">
      <c r="A78" s="9"/>
      <c r="B78" s="13" t="s">
        <v>52</v>
      </c>
      <c r="C78" s="11"/>
      <c r="D78" s="335">
        <v>48</v>
      </c>
    </row>
    <row r="79" spans="1:4" ht="16" thickBot="1">
      <c r="A79" s="15" t="s">
        <v>84</v>
      </c>
      <c r="B79" s="16" t="s">
        <v>54</v>
      </c>
      <c r="C79" s="17"/>
      <c r="D79" s="332">
        <v>50</v>
      </c>
    </row>
    <row r="80" spans="1:4" ht="16" thickBot="1">
      <c r="A80" s="9" t="s">
        <v>78</v>
      </c>
      <c r="B80" s="13" t="s">
        <v>59</v>
      </c>
      <c r="C80" s="11"/>
      <c r="D80" s="332">
        <v>55</v>
      </c>
    </row>
    <row r="81" spans="1:4" ht="16" thickBot="1">
      <c r="A81" s="9" t="s">
        <v>79</v>
      </c>
      <c r="B81" s="13" t="s">
        <v>62</v>
      </c>
      <c r="C81" s="11"/>
      <c r="D81" s="332">
        <v>58</v>
      </c>
    </row>
    <row r="82" spans="1:4" ht="16" thickBot="1">
      <c r="A82" s="9"/>
      <c r="B82" s="10"/>
      <c r="C82" s="10"/>
      <c r="D82" s="18" t="s">
        <v>93</v>
      </c>
    </row>
  </sheetData>
  <sheetProtection algorithmName="SHA-512" hashValue="lFt3MRTrQ+CYxwfhOLGsM5l0wLD7wcEn3rAPK2m6ve3R+cfYsYOKiYfUMHa1GuqCugHbMFZVJGO0NZjQ/Q0b8Q==" saltValue="Y9Rnr9hVLjTHKz23snp8Hg==" spinCount="100000" sheet="1"/>
  <customSheetViews>
    <customSheetView guid="{15F8A144-BC19-4B70-B468-75C2D0F16780}">
      <selection sqref="A1:D2"/>
      <pageMargins left="0.7" right="0.7" top="0.75" bottom="0.75" header="0.3" footer="0.3"/>
      <pageSetup orientation="portrait" r:id="rId1"/>
    </customSheetView>
  </customSheetViews>
  <mergeCells count="11">
    <mergeCell ref="A73:C73"/>
    <mergeCell ref="A72:C72"/>
    <mergeCell ref="A61:C61"/>
    <mergeCell ref="A60:C60"/>
    <mergeCell ref="A41:C41"/>
    <mergeCell ref="A42:C42"/>
    <mergeCell ref="A20:C20"/>
    <mergeCell ref="A19:C19"/>
    <mergeCell ref="A1:D2"/>
    <mergeCell ref="A3:C3"/>
    <mergeCell ref="A4:C4"/>
  </mergeCell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B104F-0CD5-4D72-88D7-1F6EFE37144E}">
  <sheetPr>
    <tabColor theme="7"/>
    <pageSetUpPr fitToPage="1"/>
  </sheetPr>
  <dimension ref="A1:X303"/>
  <sheetViews>
    <sheetView zoomScale="41" zoomScaleNormal="50" workbookViewId="0">
      <selection activeCell="E3" sqref="E3"/>
    </sheetView>
  </sheetViews>
  <sheetFormatPr baseColWidth="10" defaultColWidth="8.83203125" defaultRowHeight="21"/>
  <cols>
    <col min="1" max="1" width="2" customWidth="1"/>
    <col min="2" max="2" width="32.33203125" customWidth="1"/>
    <col min="3" max="14" width="35.6640625" customWidth="1"/>
    <col min="15" max="15" width="2.33203125" customWidth="1"/>
    <col min="16" max="16" width="35.6640625" customWidth="1"/>
    <col min="17" max="17" width="1.5" style="260" customWidth="1"/>
    <col min="18" max="18" width="151.5" style="529" customWidth="1"/>
    <col min="19" max="24" width="9.1640625" style="1"/>
  </cols>
  <sheetData>
    <row r="1" spans="1:18" ht="43.5" customHeight="1" thickBot="1">
      <c r="A1" s="449" t="s">
        <v>1094</v>
      </c>
      <c r="B1" s="450"/>
      <c r="C1" s="450"/>
      <c r="D1" s="450"/>
      <c r="E1" s="450"/>
      <c r="F1" s="450"/>
      <c r="G1" s="450"/>
      <c r="H1" s="450"/>
      <c r="I1" s="450"/>
      <c r="J1" s="450"/>
      <c r="K1" s="450"/>
      <c r="L1" s="450"/>
      <c r="M1" s="450"/>
      <c r="N1" s="450"/>
      <c r="O1" s="450"/>
      <c r="P1" s="259"/>
      <c r="R1" s="525"/>
    </row>
    <row r="2" spans="1:18" s="448" customFormat="1" ht="98.25" customHeight="1" thickBot="1">
      <c r="A2" s="444"/>
      <c r="B2" s="445" t="s">
        <v>1095</v>
      </c>
      <c r="C2" s="445" t="s">
        <v>631</v>
      </c>
      <c r="D2" s="445" t="s">
        <v>26</v>
      </c>
      <c r="E2" s="445" t="s">
        <v>267</v>
      </c>
      <c r="F2" s="445" t="s">
        <v>1101</v>
      </c>
      <c r="G2" s="445" t="s">
        <v>1098</v>
      </c>
      <c r="H2" s="443" t="s">
        <v>1097</v>
      </c>
      <c r="I2" s="446" t="s">
        <v>12</v>
      </c>
      <c r="J2" s="446" t="s">
        <v>1096</v>
      </c>
      <c r="K2" s="446" t="s">
        <v>13</v>
      </c>
      <c r="L2" s="446" t="s">
        <v>1099</v>
      </c>
      <c r="M2" s="446" t="s">
        <v>15</v>
      </c>
      <c r="N2" s="446" t="s">
        <v>1100</v>
      </c>
      <c r="O2" s="444"/>
      <c r="P2" s="447" t="s">
        <v>567</v>
      </c>
      <c r="Q2" s="444"/>
      <c r="R2" s="336" t="s">
        <v>1249</v>
      </c>
    </row>
    <row r="3" spans="1:18" ht="20" customHeight="1">
      <c r="A3" s="260"/>
      <c r="B3" s="4"/>
      <c r="C3" s="259"/>
      <c r="D3" s="5"/>
      <c r="E3" s="8"/>
      <c r="F3" s="8"/>
      <c r="G3" s="4"/>
      <c r="H3" s="4"/>
      <c r="I3" s="4"/>
      <c r="J3" s="4"/>
      <c r="K3" s="4"/>
      <c r="L3" s="4"/>
      <c r="M3" s="4"/>
      <c r="N3" s="4"/>
      <c r="O3" s="260"/>
      <c r="P3" s="259"/>
      <c r="R3" s="525"/>
    </row>
    <row r="4" spans="1:18" ht="20" customHeight="1">
      <c r="A4" s="260"/>
      <c r="B4" s="7"/>
      <c r="C4" s="264"/>
      <c r="D4" s="8"/>
      <c r="E4" s="8"/>
      <c r="F4" s="8"/>
      <c r="G4" s="7"/>
      <c r="H4" s="264"/>
      <c r="I4" s="7"/>
      <c r="J4" s="7"/>
      <c r="K4" s="7"/>
      <c r="L4" s="7"/>
      <c r="M4" s="7"/>
      <c r="N4" s="7"/>
      <c r="O4" s="260"/>
      <c r="P4" s="264"/>
      <c r="R4" s="524" t="s">
        <v>1250</v>
      </c>
    </row>
    <row r="5" spans="1:18" ht="20" customHeight="1">
      <c r="A5" s="260"/>
      <c r="B5" s="7"/>
      <c r="C5" s="264"/>
      <c r="D5" s="8"/>
      <c r="E5" s="8"/>
      <c r="F5" s="8"/>
      <c r="G5" s="7"/>
      <c r="H5" s="264"/>
      <c r="I5" s="7"/>
      <c r="J5" s="7"/>
      <c r="K5" s="264"/>
      <c r="M5" s="7"/>
      <c r="N5" s="7"/>
      <c r="O5" s="260"/>
      <c r="P5" s="264"/>
      <c r="R5" s="526"/>
    </row>
    <row r="6" spans="1:18" ht="20" customHeight="1">
      <c r="A6" s="260"/>
      <c r="B6" s="7"/>
      <c r="C6" s="264"/>
      <c r="D6" s="8"/>
      <c r="E6" s="8"/>
      <c r="G6" s="7"/>
      <c r="H6" s="264"/>
      <c r="I6" s="7"/>
      <c r="J6" s="7"/>
      <c r="K6" s="264"/>
      <c r="L6" s="7"/>
      <c r="M6" s="7"/>
      <c r="N6" s="7"/>
      <c r="O6" s="260"/>
      <c r="P6" s="264"/>
      <c r="R6" s="524" t="s">
        <v>1251</v>
      </c>
    </row>
    <row r="7" spans="1:18" ht="20" customHeight="1">
      <c r="A7" s="260"/>
      <c r="B7" s="7"/>
      <c r="C7" s="264"/>
      <c r="D7" s="8"/>
      <c r="E7" s="8"/>
      <c r="F7" s="8"/>
      <c r="G7" s="264"/>
      <c r="H7" s="264"/>
      <c r="I7" s="7"/>
      <c r="J7" s="7"/>
      <c r="K7" s="264"/>
      <c r="L7" s="7"/>
      <c r="M7" s="7"/>
      <c r="N7" s="7"/>
      <c r="O7" s="260"/>
      <c r="P7" s="264"/>
      <c r="R7" s="526"/>
    </row>
    <row r="8" spans="1:18" ht="20" customHeight="1">
      <c r="A8" s="260"/>
      <c r="B8" s="7"/>
      <c r="C8" s="264"/>
      <c r="D8" s="8"/>
      <c r="E8" s="8"/>
      <c r="F8" s="8"/>
      <c r="G8" s="264"/>
      <c r="H8" s="264"/>
      <c r="I8" s="7"/>
      <c r="J8" s="7"/>
      <c r="K8" s="264"/>
      <c r="L8" s="7"/>
      <c r="M8" s="7"/>
      <c r="N8" s="264"/>
      <c r="O8" s="260"/>
      <c r="P8" s="264"/>
      <c r="R8" s="524" t="s">
        <v>1252</v>
      </c>
    </row>
    <row r="9" spans="1:18" ht="20" customHeight="1">
      <c r="A9" s="260"/>
      <c r="B9" s="7"/>
      <c r="C9" s="264"/>
      <c r="D9" s="8"/>
      <c r="E9" s="8"/>
      <c r="F9" s="8"/>
      <c r="G9" s="264"/>
      <c r="H9" s="264"/>
      <c r="J9" s="7"/>
      <c r="K9" s="264"/>
      <c r="L9" s="7"/>
      <c r="M9" s="7"/>
      <c r="N9" s="264"/>
      <c r="O9" s="260"/>
      <c r="P9" s="264"/>
      <c r="R9" s="526"/>
    </row>
    <row r="10" spans="1:18" ht="20" customHeight="1">
      <c r="A10" s="260"/>
      <c r="B10" s="7"/>
      <c r="C10" s="264"/>
      <c r="D10" s="8"/>
      <c r="E10" s="8"/>
      <c r="F10" s="8"/>
      <c r="G10" s="264"/>
      <c r="H10" s="264"/>
      <c r="I10" s="7"/>
      <c r="J10" s="7"/>
      <c r="K10" s="264"/>
      <c r="L10" s="7"/>
      <c r="M10" s="7"/>
      <c r="N10" s="264"/>
      <c r="O10" s="260"/>
      <c r="P10" s="264"/>
      <c r="R10" s="524" t="s">
        <v>1253</v>
      </c>
    </row>
    <row r="11" spans="1:18" ht="20" customHeight="1">
      <c r="A11" s="260"/>
      <c r="B11" s="7"/>
      <c r="C11" s="264"/>
      <c r="D11" s="8"/>
      <c r="E11" s="8"/>
      <c r="F11" s="8"/>
      <c r="G11" s="264"/>
      <c r="H11" s="264"/>
      <c r="I11" s="264"/>
      <c r="J11" s="264"/>
      <c r="K11" s="264"/>
      <c r="L11" s="264"/>
      <c r="M11" s="264"/>
      <c r="N11" s="264"/>
      <c r="O11" s="260"/>
      <c r="P11" s="264"/>
      <c r="R11" s="526"/>
    </row>
    <row r="12" spans="1:18" ht="20" customHeight="1">
      <c r="A12" s="260"/>
      <c r="B12" s="7"/>
      <c r="C12" s="264"/>
      <c r="D12" s="8"/>
      <c r="E12" s="8"/>
      <c r="F12" s="8"/>
      <c r="G12" s="264"/>
      <c r="H12" s="264"/>
      <c r="I12" s="264"/>
      <c r="J12" s="264"/>
      <c r="K12" s="264"/>
      <c r="L12" s="264"/>
      <c r="M12" s="264"/>
      <c r="N12" s="264"/>
      <c r="O12" s="260"/>
      <c r="P12" s="264"/>
      <c r="R12" s="524" t="s">
        <v>1254</v>
      </c>
    </row>
    <row r="13" spans="1:18" ht="20" customHeight="1">
      <c r="A13" s="260"/>
      <c r="B13" s="7"/>
      <c r="C13" s="264"/>
      <c r="D13" s="8"/>
      <c r="E13" s="8"/>
      <c r="F13" s="8"/>
      <c r="G13" s="264"/>
      <c r="H13" s="264"/>
      <c r="I13" s="264"/>
      <c r="J13" s="264"/>
      <c r="K13" s="264"/>
      <c r="L13" s="264"/>
      <c r="M13" s="264"/>
      <c r="N13" s="264"/>
      <c r="O13" s="260"/>
      <c r="P13" s="264"/>
      <c r="R13" s="526"/>
    </row>
    <row r="14" spans="1:18" s="1" customFormat="1" ht="20" customHeight="1">
      <c r="A14" s="260"/>
      <c r="B14" s="7"/>
      <c r="C14" s="264"/>
      <c r="D14" s="8"/>
      <c r="E14" s="8"/>
      <c r="F14" s="8"/>
      <c r="G14" s="264"/>
      <c r="H14" s="264"/>
      <c r="I14" s="264"/>
      <c r="J14" s="264"/>
      <c r="K14" s="264"/>
      <c r="L14" s="264"/>
      <c r="M14" s="264"/>
      <c r="N14" s="264"/>
      <c r="O14" s="260"/>
      <c r="P14" s="264"/>
      <c r="Q14" s="260"/>
      <c r="R14" s="524" t="s">
        <v>1255</v>
      </c>
    </row>
    <row r="15" spans="1:18" s="1" customFormat="1" ht="20" customHeight="1">
      <c r="A15" s="260"/>
      <c r="B15" s="7"/>
      <c r="C15" s="264"/>
      <c r="D15" s="8"/>
      <c r="E15" s="8"/>
      <c r="F15" s="8"/>
      <c r="G15" s="264"/>
      <c r="H15" s="264"/>
      <c r="I15" s="264"/>
      <c r="J15" s="264"/>
      <c r="K15"/>
      <c r="L15" s="264"/>
      <c r="M15" s="264"/>
      <c r="N15" s="264"/>
      <c r="O15" s="260"/>
      <c r="P15" s="264"/>
      <c r="Q15" s="260"/>
      <c r="R15" s="526"/>
    </row>
    <row r="16" spans="1:18" s="1" customFormat="1" ht="20" customHeight="1">
      <c r="A16" s="260"/>
      <c r="B16" s="7"/>
      <c r="C16" s="264"/>
      <c r="D16" s="8"/>
      <c r="E16" s="8"/>
      <c r="F16"/>
      <c r="G16" s="264"/>
      <c r="H16" s="264"/>
      <c r="I16" s="264"/>
      <c r="J16" s="264"/>
      <c r="K16" s="264"/>
      <c r="L16" s="264"/>
      <c r="M16" s="264"/>
      <c r="N16" s="264"/>
      <c r="O16" s="260"/>
      <c r="P16" s="264"/>
      <c r="Q16" s="260"/>
      <c r="R16" s="524" t="s">
        <v>1256</v>
      </c>
    </row>
    <row r="17" spans="1:18" s="1" customFormat="1" ht="20" customHeight="1">
      <c r="A17" s="260"/>
      <c r="B17" s="7"/>
      <c r="C17" s="264"/>
      <c r="D17" s="8"/>
      <c r="E17" s="8"/>
      <c r="F17" s="8"/>
      <c r="G17"/>
      <c r="H17" s="264"/>
      <c r="I17" s="264"/>
      <c r="J17" s="264"/>
      <c r="K17" s="264"/>
      <c r="L17" s="264"/>
      <c r="M17" s="264"/>
      <c r="N17" s="264"/>
      <c r="O17" s="260"/>
      <c r="P17" s="264"/>
      <c r="Q17" s="260"/>
      <c r="R17" s="526"/>
    </row>
    <row r="18" spans="1:18" s="1" customFormat="1" ht="20" customHeight="1">
      <c r="A18" s="260"/>
      <c r="B18" s="7"/>
      <c r="C18" s="264"/>
      <c r="D18" s="8"/>
      <c r="E18" s="8"/>
      <c r="F18" s="8"/>
      <c r="G18" s="264"/>
      <c r="H18" s="264"/>
      <c r="I18" s="264"/>
      <c r="J18" s="264"/>
      <c r="K18" s="264"/>
      <c r="L18" s="264"/>
      <c r="M18" s="264"/>
      <c r="N18" s="264"/>
      <c r="O18" s="260"/>
      <c r="P18" s="264"/>
      <c r="Q18" s="260"/>
      <c r="R18" s="524" t="s">
        <v>1257</v>
      </c>
    </row>
    <row r="19" spans="1:18" s="1" customFormat="1" ht="20" customHeight="1">
      <c r="A19" s="260"/>
      <c r="B19" s="7"/>
      <c r="C19" s="264"/>
      <c r="D19" s="8"/>
      <c r="E19" s="8"/>
      <c r="F19" s="8"/>
      <c r="G19" s="264"/>
      <c r="H19" s="264"/>
      <c r="I19" s="264"/>
      <c r="J19" s="264"/>
      <c r="K19" s="264"/>
      <c r="L19" s="264"/>
      <c r="M19" s="264"/>
      <c r="N19" s="264"/>
      <c r="O19" s="260"/>
      <c r="P19" s="264"/>
      <c r="Q19" s="260"/>
      <c r="R19" s="526"/>
    </row>
    <row r="20" spans="1:18" s="1" customFormat="1" ht="20" customHeight="1">
      <c r="A20" s="260"/>
      <c r="B20" s="7"/>
      <c r="C20" s="264"/>
      <c r="D20" s="8"/>
      <c r="E20" s="8"/>
      <c r="F20" s="8"/>
      <c r="G20" s="264"/>
      <c r="H20" s="264"/>
      <c r="I20" s="264"/>
      <c r="J20" s="264"/>
      <c r="K20" s="264"/>
      <c r="L20"/>
      <c r="M20" s="264"/>
      <c r="N20" s="264"/>
      <c r="O20" s="260"/>
      <c r="P20" s="264"/>
      <c r="Q20" s="260"/>
      <c r="R20" s="524" t="s">
        <v>1258</v>
      </c>
    </row>
    <row r="21" spans="1:18" s="1" customFormat="1" ht="20" customHeight="1">
      <c r="A21" s="260"/>
      <c r="B21" s="7"/>
      <c r="C21" s="264"/>
      <c r="D21" s="8"/>
      <c r="E21" s="8"/>
      <c r="F21" s="8"/>
      <c r="G21" s="264"/>
      <c r="H21"/>
      <c r="I21" s="264"/>
      <c r="J21" s="264"/>
      <c r="K21" s="264"/>
      <c r="L21" s="264"/>
      <c r="M21" s="264"/>
      <c r="N21" s="264"/>
      <c r="O21" s="260"/>
      <c r="P21" s="264"/>
      <c r="Q21" s="260"/>
      <c r="R21" s="526"/>
    </row>
    <row r="22" spans="1:18" s="1" customFormat="1" ht="20" customHeight="1">
      <c r="A22" s="260"/>
      <c r="B22"/>
      <c r="C22" s="264"/>
      <c r="D22" s="8"/>
      <c r="E22" s="8"/>
      <c r="F22" s="8"/>
      <c r="G22"/>
      <c r="H22" s="264"/>
      <c r="I22" s="264"/>
      <c r="J22" s="264"/>
      <c r="K22" s="264"/>
      <c r="L22" s="264"/>
      <c r="M22" s="264"/>
      <c r="N22" s="264"/>
      <c r="O22" s="260"/>
      <c r="P22" s="264"/>
      <c r="Q22" s="260"/>
      <c r="R22" s="524" t="s">
        <v>1259</v>
      </c>
    </row>
    <row r="23" spans="1:18" s="1" customFormat="1" ht="20" customHeight="1">
      <c r="A23" s="260"/>
      <c r="B23" s="7"/>
      <c r="C23" s="264"/>
      <c r="D23" s="8"/>
      <c r="E23" s="8"/>
      <c r="F23" s="8"/>
      <c r="G23" s="264"/>
      <c r="H23" s="264"/>
      <c r="I23" s="264"/>
      <c r="J23" s="264"/>
      <c r="K23" s="264"/>
      <c r="L23" s="264"/>
      <c r="M23" s="264"/>
      <c r="N23" s="264"/>
      <c r="O23" s="260"/>
      <c r="P23" s="264"/>
      <c r="Q23" s="260"/>
      <c r="R23" s="526"/>
    </row>
    <row r="24" spans="1:18" s="1" customFormat="1" ht="20" customHeight="1">
      <c r="A24" s="260"/>
      <c r="B24" s="7"/>
      <c r="C24" s="264"/>
      <c r="D24" s="8"/>
      <c r="E24" s="8"/>
      <c r="F24" s="8"/>
      <c r="G24" s="264"/>
      <c r="H24" s="264"/>
      <c r="I24" s="264"/>
      <c r="J24" s="264"/>
      <c r="K24" s="264"/>
      <c r="L24" s="264"/>
      <c r="M24" s="264"/>
      <c r="N24" s="264"/>
      <c r="O24" s="260"/>
      <c r="P24" s="264"/>
      <c r="Q24" s="260"/>
      <c r="R24" s="524" t="s">
        <v>1260</v>
      </c>
    </row>
    <row r="25" spans="1:18" s="1" customFormat="1" ht="20" customHeight="1">
      <c r="A25" s="260"/>
      <c r="B25" s="7"/>
      <c r="C25" s="264"/>
      <c r="D25" s="8"/>
      <c r="E25" s="8"/>
      <c r="F25" s="8"/>
      <c r="G25" s="264"/>
      <c r="H25" s="264"/>
      <c r="I25" s="264"/>
      <c r="J25" s="264"/>
      <c r="K25" s="264"/>
      <c r="L25" s="264"/>
      <c r="M25" s="264"/>
      <c r="N25" s="264"/>
      <c r="O25" s="260"/>
      <c r="P25" s="264"/>
      <c r="Q25" s="260"/>
      <c r="R25" s="526"/>
    </row>
    <row r="26" spans="1:18" s="1" customFormat="1" ht="20" customHeight="1">
      <c r="A26" s="260"/>
      <c r="B26" s="7"/>
      <c r="C26" s="264"/>
      <c r="D26" s="8"/>
      <c r="E26" s="8"/>
      <c r="F26" s="8"/>
      <c r="G26" s="264"/>
      <c r="H26" s="264"/>
      <c r="I26" s="264"/>
      <c r="J26" s="264"/>
      <c r="K26" s="264"/>
      <c r="L26" s="264"/>
      <c r="M26" s="264"/>
      <c r="N26" s="264"/>
      <c r="O26" s="260"/>
      <c r="P26" s="264"/>
      <c r="Q26" s="260"/>
      <c r="R26" s="524" t="s">
        <v>1261</v>
      </c>
    </row>
    <row r="27" spans="1:18" s="1" customFormat="1" ht="20" customHeight="1">
      <c r="A27" s="260"/>
      <c r="B27" s="7"/>
      <c r="C27" s="264"/>
      <c r="D27" s="8"/>
      <c r="E27" s="8"/>
      <c r="F27"/>
      <c r="G27" s="264"/>
      <c r="H27" s="264"/>
      <c r="I27" s="264"/>
      <c r="J27" s="264"/>
      <c r="K27" s="264"/>
      <c r="L27" s="264"/>
      <c r="M27" s="264"/>
      <c r="N27" s="264"/>
      <c r="O27" s="260"/>
      <c r="P27" s="264"/>
      <c r="Q27" s="260"/>
      <c r="R27" s="526"/>
    </row>
    <row r="28" spans="1:18" s="1" customFormat="1" ht="20" customHeight="1">
      <c r="A28" s="260"/>
      <c r="B28" s="7"/>
      <c r="C28" s="264"/>
      <c r="D28" s="8"/>
      <c r="E28" s="8"/>
      <c r="F28" s="8"/>
      <c r="G28" s="264"/>
      <c r="H28" s="264"/>
      <c r="I28" s="264"/>
      <c r="J28" s="264"/>
      <c r="K28" s="264"/>
      <c r="L28" s="264"/>
      <c r="M28" s="264"/>
      <c r="N28" s="264"/>
      <c r="O28" s="260"/>
      <c r="P28" s="264"/>
      <c r="Q28" s="260"/>
      <c r="R28" s="524" t="s">
        <v>1262</v>
      </c>
    </row>
    <row r="29" spans="1:18" s="1" customFormat="1" ht="20" customHeight="1">
      <c r="A29" s="260"/>
      <c r="B29" s="7"/>
      <c r="C29" s="264"/>
      <c r="D29" s="8"/>
      <c r="E29" s="8"/>
      <c r="F29" s="8"/>
      <c r="G29" s="264"/>
      <c r="H29" s="264"/>
      <c r="I29" s="264"/>
      <c r="J29" s="264"/>
      <c r="K29" s="264"/>
      <c r="L29" s="264"/>
      <c r="M29" s="264"/>
      <c r="N29" s="264"/>
      <c r="O29" s="260"/>
      <c r="P29" s="264"/>
      <c r="Q29" s="260"/>
      <c r="R29" s="526"/>
    </row>
    <row r="30" spans="1:18" s="1" customFormat="1" ht="20" customHeight="1">
      <c r="A30" s="260"/>
      <c r="B30"/>
      <c r="C30" s="264"/>
      <c r="D30" s="8"/>
      <c r="E30" s="8"/>
      <c r="F30" s="8"/>
      <c r="G30" s="264"/>
      <c r="H30" s="264"/>
      <c r="I30" s="264"/>
      <c r="J30" s="264"/>
      <c r="K30" s="264"/>
      <c r="L30" s="264"/>
      <c r="M30" s="264"/>
      <c r="N30" s="264"/>
      <c r="O30" s="260"/>
      <c r="P30" s="264"/>
      <c r="Q30" s="260"/>
      <c r="R30" s="524" t="s">
        <v>1263</v>
      </c>
    </row>
    <row r="31" spans="1:18" s="1" customFormat="1" ht="20" customHeight="1">
      <c r="A31" s="260"/>
      <c r="B31" s="7"/>
      <c r="C31" s="264"/>
      <c r="D31" s="8"/>
      <c r="E31" s="8"/>
      <c r="F31" s="8"/>
      <c r="G31" s="264"/>
      <c r="H31" s="264"/>
      <c r="I31" s="264"/>
      <c r="J31" s="264"/>
      <c r="K31" s="264"/>
      <c r="L31" s="264"/>
      <c r="M31" s="264"/>
      <c r="N31" s="264"/>
      <c r="O31" s="260"/>
      <c r="P31" s="264"/>
      <c r="Q31" s="260"/>
      <c r="R31" s="526"/>
    </row>
    <row r="32" spans="1:18" s="1" customFormat="1" ht="20" customHeight="1">
      <c r="A32" s="260"/>
      <c r="B32" s="7"/>
      <c r="C32" s="264"/>
      <c r="D32" s="8"/>
      <c r="E32" s="8"/>
      <c r="F32" s="8"/>
      <c r="G32" s="264"/>
      <c r="H32" s="264"/>
      <c r="I32" s="264"/>
      <c r="J32" s="264"/>
      <c r="K32" s="264"/>
      <c r="L32" s="264"/>
      <c r="M32" s="264"/>
      <c r="N32" s="264"/>
      <c r="O32" s="260"/>
      <c r="P32" s="264"/>
      <c r="Q32" s="260"/>
      <c r="R32" s="524" t="s">
        <v>1264</v>
      </c>
    </row>
    <row r="33" spans="1:18" s="1" customFormat="1" ht="20" customHeight="1">
      <c r="A33" s="260"/>
      <c r="B33" s="7"/>
      <c r="C33" s="264"/>
      <c r="D33" s="8"/>
      <c r="E33" s="8"/>
      <c r="F33" s="8"/>
      <c r="G33" s="264"/>
      <c r="H33" s="264"/>
      <c r="I33" s="264"/>
      <c r="J33" s="264"/>
      <c r="K33" s="264"/>
      <c r="L33" s="264"/>
      <c r="M33" s="264"/>
      <c r="N33" s="264"/>
      <c r="O33" s="260"/>
      <c r="P33" s="264"/>
      <c r="Q33" s="260"/>
      <c r="R33" s="526"/>
    </row>
    <row r="34" spans="1:18" s="1" customFormat="1" ht="20" customHeight="1">
      <c r="A34" s="260"/>
      <c r="B34" s="7"/>
      <c r="C34" s="264"/>
      <c r="D34" s="8"/>
      <c r="E34" s="8"/>
      <c r="F34" s="8"/>
      <c r="G34" s="264"/>
      <c r="H34" s="264"/>
      <c r="I34" s="264"/>
      <c r="J34" s="264"/>
      <c r="K34" s="264"/>
      <c r="L34" s="264"/>
      <c r="M34" s="264"/>
      <c r="N34" s="264"/>
      <c r="O34" s="260"/>
      <c r="P34" s="264"/>
      <c r="Q34" s="260"/>
      <c r="R34" s="524" t="s">
        <v>1265</v>
      </c>
    </row>
    <row r="35" spans="1:18" s="1" customFormat="1" ht="20" customHeight="1">
      <c r="A35" s="260"/>
      <c r="B35" s="7"/>
      <c r="C35" s="264"/>
      <c r="D35" s="8"/>
      <c r="E35" s="8"/>
      <c r="F35" s="8"/>
      <c r="G35" s="264"/>
      <c r="H35" s="264"/>
      <c r="I35" s="264"/>
      <c r="J35" s="264"/>
      <c r="K35" s="264"/>
      <c r="L35" s="264"/>
      <c r="M35" s="264"/>
      <c r="N35" s="264"/>
      <c r="O35" s="260"/>
      <c r="P35" s="264"/>
      <c r="Q35" s="260"/>
      <c r="R35" s="526"/>
    </row>
    <row r="36" spans="1:18" s="1" customFormat="1" ht="20" customHeight="1">
      <c r="A36" s="260"/>
      <c r="B36" s="7"/>
      <c r="C36" s="264"/>
      <c r="D36" s="8"/>
      <c r="E36" s="8"/>
      <c r="F36" s="8"/>
      <c r="G36" s="264"/>
      <c r="H36" s="264"/>
      <c r="I36" s="264"/>
      <c r="J36" s="264"/>
      <c r="K36" s="264"/>
      <c r="L36" s="264"/>
      <c r="M36" s="264"/>
      <c r="N36" s="264"/>
      <c r="O36" s="260"/>
      <c r="P36" s="264"/>
      <c r="Q36" s="260"/>
      <c r="R36" s="524" t="s">
        <v>1266</v>
      </c>
    </row>
    <row r="37" spans="1:18" s="1" customFormat="1" ht="20" customHeight="1">
      <c r="A37" s="260"/>
      <c r="B37" s="7"/>
      <c r="C37" s="264"/>
      <c r="D37" s="8"/>
      <c r="E37" s="8"/>
      <c r="F37" s="8"/>
      <c r="G37" s="264"/>
      <c r="H37" s="264"/>
      <c r="I37" s="264"/>
      <c r="J37" s="264"/>
      <c r="K37" s="264"/>
      <c r="L37" s="264"/>
      <c r="M37" s="264"/>
      <c r="N37" s="264"/>
      <c r="O37" s="260"/>
      <c r="P37" s="264"/>
      <c r="Q37" s="260"/>
      <c r="R37" s="526"/>
    </row>
    <row r="38" spans="1:18" s="1" customFormat="1" ht="20" customHeight="1">
      <c r="A38" s="260"/>
      <c r="B38" s="7"/>
      <c r="C38" s="264"/>
      <c r="D38" s="8"/>
      <c r="E38" s="8"/>
      <c r="F38" s="8"/>
      <c r="G38" s="264"/>
      <c r="H38" s="264"/>
      <c r="I38" s="264"/>
      <c r="J38" s="264"/>
      <c r="K38" s="264"/>
      <c r="L38" s="264"/>
      <c r="M38" s="264"/>
      <c r="N38" s="264"/>
      <c r="O38" s="260"/>
      <c r="P38" s="264"/>
      <c r="Q38" s="260"/>
      <c r="R38" s="524" t="s">
        <v>1151</v>
      </c>
    </row>
    <row r="39" spans="1:18" s="1" customFormat="1" ht="20" customHeight="1">
      <c r="A39" s="260"/>
      <c r="B39" s="7"/>
      <c r="C39" s="264"/>
      <c r="D39" s="8"/>
      <c r="E39" s="8"/>
      <c r="F39" s="8"/>
      <c r="G39" s="264"/>
      <c r="H39" s="264"/>
      <c r="I39" s="264"/>
      <c r="J39" s="264"/>
      <c r="K39" s="264"/>
      <c r="L39" s="264"/>
      <c r="M39" s="264"/>
      <c r="N39" s="264"/>
      <c r="O39" s="260"/>
      <c r="P39" s="264"/>
      <c r="Q39" s="260"/>
      <c r="R39" s="526"/>
    </row>
    <row r="40" spans="1:18" s="1" customFormat="1" ht="20" customHeight="1">
      <c r="A40" s="260"/>
      <c r="B40" s="7"/>
      <c r="C40" s="264"/>
      <c r="D40" s="8"/>
      <c r="E40" s="8"/>
      <c r="F40" s="8"/>
      <c r="G40" s="264"/>
      <c r="H40" s="264"/>
      <c r="I40" s="264"/>
      <c r="J40" s="264"/>
      <c r="K40" s="264"/>
      <c r="L40" s="264"/>
      <c r="M40" s="264"/>
      <c r="N40" s="264"/>
      <c r="O40" s="260"/>
      <c r="P40" s="264"/>
      <c r="Q40" s="260"/>
      <c r="R40" s="524" t="s">
        <v>1267</v>
      </c>
    </row>
    <row r="41" spans="1:18" s="1" customFormat="1" ht="20" customHeight="1">
      <c r="A41" s="260"/>
      <c r="B41"/>
      <c r="C41" s="264"/>
      <c r="D41" s="8"/>
      <c r="E41" s="8"/>
      <c r="F41" s="8"/>
      <c r="G41" s="264"/>
      <c r="H41" s="264"/>
      <c r="I41" s="264"/>
      <c r="J41" s="264"/>
      <c r="K41" s="264"/>
      <c r="L41" s="264"/>
      <c r="M41" s="264"/>
      <c r="N41" s="264"/>
      <c r="O41" s="260"/>
      <c r="P41" s="264"/>
      <c r="Q41" s="260"/>
      <c r="R41" s="526"/>
    </row>
    <row r="42" spans="1:18" s="1" customFormat="1" ht="20" customHeight="1">
      <c r="A42" s="260"/>
      <c r="B42" s="7"/>
      <c r="C42" s="264"/>
      <c r="D42" s="8"/>
      <c r="E42" s="8"/>
      <c r="F42" s="8"/>
      <c r="G42" s="264"/>
      <c r="H42" s="264"/>
      <c r="I42" s="264"/>
      <c r="J42" s="264"/>
      <c r="K42" s="264"/>
      <c r="L42" s="264"/>
      <c r="M42" s="264"/>
      <c r="N42" s="264"/>
      <c r="O42" s="260"/>
      <c r="P42" s="264"/>
      <c r="Q42" s="260"/>
      <c r="R42" s="524" t="s">
        <v>1268</v>
      </c>
    </row>
    <row r="43" spans="1:18" s="1" customFormat="1" ht="20" customHeight="1">
      <c r="A43" s="260"/>
      <c r="B43" s="7"/>
      <c r="C43" s="264"/>
      <c r="D43" s="8"/>
      <c r="E43" s="8"/>
      <c r="F43" s="8"/>
      <c r="G43" s="264"/>
      <c r="H43" s="264"/>
      <c r="I43" s="264"/>
      <c r="J43" s="264"/>
      <c r="K43" s="264"/>
      <c r="L43" s="264"/>
      <c r="M43" s="264"/>
      <c r="N43" s="264"/>
      <c r="O43" s="260"/>
      <c r="P43" s="264"/>
      <c r="Q43" s="260"/>
      <c r="R43" s="526"/>
    </row>
    <row r="44" spans="1:18" s="1" customFormat="1" ht="20" customHeight="1">
      <c r="A44" s="260"/>
      <c r="B44" s="7"/>
      <c r="C44" s="264"/>
      <c r="D44" s="8"/>
      <c r="E44" s="8"/>
      <c r="F44" s="8"/>
      <c r="G44" s="264"/>
      <c r="H44" s="264"/>
      <c r="I44" s="264"/>
      <c r="J44" s="264"/>
      <c r="K44" s="264"/>
      <c r="L44" s="264"/>
      <c r="M44" s="264"/>
      <c r="N44" s="264"/>
      <c r="O44" s="260"/>
      <c r="P44" s="264"/>
      <c r="Q44" s="260"/>
      <c r="R44" s="524" t="s">
        <v>1269</v>
      </c>
    </row>
    <row r="45" spans="1:18" s="1" customFormat="1" ht="20" customHeight="1">
      <c r="A45" s="260"/>
      <c r="B45" s="7"/>
      <c r="C45" s="264"/>
      <c r="D45" s="8"/>
      <c r="E45" s="8"/>
      <c r="F45" s="8"/>
      <c r="G45" s="264"/>
      <c r="H45" s="264"/>
      <c r="I45" s="264"/>
      <c r="J45" s="264"/>
      <c r="K45" s="264"/>
      <c r="L45" s="264"/>
      <c r="M45" s="264"/>
      <c r="N45" s="264"/>
      <c r="O45" s="260"/>
      <c r="P45" s="264"/>
      <c r="Q45" s="260"/>
      <c r="R45" s="526"/>
    </row>
    <row r="46" spans="1:18" s="1" customFormat="1" ht="20" customHeight="1">
      <c r="A46" s="260"/>
      <c r="B46" s="7"/>
      <c r="C46" s="264"/>
      <c r="D46" s="8"/>
      <c r="E46" s="8"/>
      <c r="F46" s="8"/>
      <c r="G46" s="264"/>
      <c r="H46" s="264"/>
      <c r="I46" s="264"/>
      <c r="J46" s="264"/>
      <c r="K46" s="264"/>
      <c r="L46" s="264"/>
      <c r="M46" s="264"/>
      <c r="N46" s="264"/>
      <c r="O46" s="260"/>
      <c r="P46" s="264"/>
      <c r="Q46" s="260"/>
      <c r="R46" s="524" t="s">
        <v>1270</v>
      </c>
    </row>
    <row r="47" spans="1:18" s="1" customFormat="1" ht="20" customHeight="1">
      <c r="A47" s="260"/>
      <c r="B47" s="7"/>
      <c r="C47" s="264"/>
      <c r="D47" s="8"/>
      <c r="E47" s="8"/>
      <c r="F47" s="8"/>
      <c r="G47" s="264"/>
      <c r="H47" s="264"/>
      <c r="I47" s="264"/>
      <c r="J47" s="264"/>
      <c r="K47" s="264"/>
      <c r="L47" s="264"/>
      <c r="M47" s="264"/>
      <c r="N47" s="264"/>
      <c r="O47" s="260"/>
      <c r="P47" s="264"/>
      <c r="Q47" s="260"/>
      <c r="R47" s="526"/>
    </row>
    <row r="48" spans="1:18" s="1" customFormat="1" ht="20" customHeight="1">
      <c r="A48" s="260"/>
      <c r="B48" s="7"/>
      <c r="C48" s="264"/>
      <c r="D48" s="8"/>
      <c r="E48" s="8"/>
      <c r="F48" s="8"/>
      <c r="G48" s="264"/>
      <c r="H48" s="264"/>
      <c r="I48" s="264"/>
      <c r="J48" s="264"/>
      <c r="K48" s="264"/>
      <c r="L48" s="264"/>
      <c r="M48" s="264"/>
      <c r="N48" s="264"/>
      <c r="O48" s="260"/>
      <c r="P48" s="264"/>
      <c r="Q48" s="260"/>
      <c r="R48" s="524" t="s">
        <v>1271</v>
      </c>
    </row>
    <row r="49" spans="1:18" s="1" customFormat="1" ht="20" customHeight="1">
      <c r="A49" s="260"/>
      <c r="B49" s="7"/>
      <c r="C49" s="264"/>
      <c r="D49" s="8"/>
      <c r="E49" s="8"/>
      <c r="F49" s="8"/>
      <c r="G49" s="264"/>
      <c r="H49" s="264"/>
      <c r="I49" s="264"/>
      <c r="J49" s="264"/>
      <c r="K49" s="264"/>
      <c r="L49" s="264"/>
      <c r="M49" s="264"/>
      <c r="N49" s="264"/>
      <c r="O49" s="260"/>
      <c r="P49" s="264"/>
      <c r="Q49" s="260"/>
      <c r="R49" s="526"/>
    </row>
    <row r="50" spans="1:18" s="1" customFormat="1" ht="20" customHeight="1">
      <c r="A50" s="260"/>
      <c r="B50" s="7"/>
      <c r="C50" s="264"/>
      <c r="D50" s="8"/>
      <c r="E50" s="8"/>
      <c r="F50" s="8"/>
      <c r="G50" s="264"/>
      <c r="H50" s="264"/>
      <c r="I50" s="264"/>
      <c r="J50" s="264"/>
      <c r="K50" s="264"/>
      <c r="L50" s="264"/>
      <c r="M50" s="264"/>
      <c r="N50" s="264"/>
      <c r="O50" s="260"/>
      <c r="P50" s="264"/>
      <c r="Q50" s="260"/>
      <c r="R50" s="524" t="s">
        <v>1272</v>
      </c>
    </row>
    <row r="51" spans="1:18" s="1" customFormat="1" ht="20" customHeight="1">
      <c r="A51" s="260"/>
      <c r="B51" s="7"/>
      <c r="C51" s="264"/>
      <c r="D51" s="8"/>
      <c r="E51" s="8"/>
      <c r="F51" s="8"/>
      <c r="G51" s="264"/>
      <c r="H51" s="264"/>
      <c r="I51" s="264"/>
      <c r="J51" s="264"/>
      <c r="K51" s="264"/>
      <c r="L51" s="264"/>
      <c r="M51" s="264"/>
      <c r="N51" s="264"/>
      <c r="O51" s="260"/>
      <c r="P51" s="264"/>
      <c r="Q51" s="260"/>
      <c r="R51" s="526"/>
    </row>
    <row r="52" spans="1:18" s="1" customFormat="1" ht="20" customHeight="1">
      <c r="A52" s="260"/>
      <c r="B52" s="7"/>
      <c r="C52" s="264"/>
      <c r="D52" s="8"/>
      <c r="E52" s="8"/>
      <c r="F52" s="8"/>
      <c r="G52" s="264"/>
      <c r="H52" s="264"/>
      <c r="I52" s="264"/>
      <c r="J52" s="264"/>
      <c r="K52" s="264"/>
      <c r="L52" s="264"/>
      <c r="M52" s="264"/>
      <c r="N52" s="264"/>
      <c r="O52" s="260"/>
      <c r="P52" s="264"/>
      <c r="Q52" s="260"/>
      <c r="R52" s="524" t="s">
        <v>1273</v>
      </c>
    </row>
    <row r="53" spans="1:18" s="1" customFormat="1" ht="20" customHeight="1">
      <c r="A53" s="260"/>
      <c r="B53" s="7"/>
      <c r="C53" s="264"/>
      <c r="D53" s="8"/>
      <c r="E53" s="8"/>
      <c r="F53" s="8"/>
      <c r="G53" s="264"/>
      <c r="H53" s="264"/>
      <c r="I53" s="264"/>
      <c r="J53" s="264"/>
      <c r="K53" s="264"/>
      <c r="L53" s="264"/>
      <c r="M53" s="264"/>
      <c r="N53" s="264"/>
      <c r="O53" s="260"/>
      <c r="P53" s="264"/>
      <c r="Q53" s="260"/>
      <c r="R53" s="526"/>
    </row>
    <row r="54" spans="1:18" s="1" customFormat="1" ht="20" customHeight="1">
      <c r="A54" s="260"/>
      <c r="B54" s="7"/>
      <c r="C54" s="264"/>
      <c r="D54" s="8"/>
      <c r="E54" s="8"/>
      <c r="F54" s="8"/>
      <c r="G54" s="264"/>
      <c r="H54" s="264"/>
      <c r="I54" s="264"/>
      <c r="J54" s="264"/>
      <c r="K54" s="264"/>
      <c r="L54" s="264"/>
      <c r="M54" s="264"/>
      <c r="N54" s="264"/>
      <c r="O54" s="260"/>
      <c r="P54" s="264"/>
      <c r="Q54" s="260"/>
      <c r="R54" s="524" t="s">
        <v>1274</v>
      </c>
    </row>
    <row r="55" spans="1:18" s="1" customFormat="1" ht="20" customHeight="1">
      <c r="A55" s="260"/>
      <c r="B55" s="7"/>
      <c r="C55" s="264"/>
      <c r="D55" s="8"/>
      <c r="E55" s="8"/>
      <c r="F55" s="8"/>
      <c r="G55" s="264"/>
      <c r="H55" s="264"/>
      <c r="I55" s="264"/>
      <c r="J55" s="264"/>
      <c r="K55" s="264"/>
      <c r="L55" s="264"/>
      <c r="M55" s="264"/>
      <c r="N55" s="264"/>
      <c r="O55" s="260"/>
      <c r="P55" s="264"/>
      <c r="Q55" s="260"/>
      <c r="R55" s="526"/>
    </row>
    <row r="56" spans="1:18" s="1" customFormat="1" ht="20" customHeight="1">
      <c r="A56" s="260"/>
      <c r="B56" s="7"/>
      <c r="C56" s="264"/>
      <c r="D56" s="8"/>
      <c r="E56" s="8"/>
      <c r="F56" s="8"/>
      <c r="G56" s="264"/>
      <c r="H56" s="264"/>
      <c r="I56" s="264"/>
      <c r="J56" s="264"/>
      <c r="K56" s="264"/>
      <c r="L56" s="264"/>
      <c r="M56" s="264"/>
      <c r="N56" s="264"/>
      <c r="O56" s="260"/>
      <c r="P56" s="264"/>
      <c r="Q56" s="260"/>
      <c r="R56" s="524" t="s">
        <v>1275</v>
      </c>
    </row>
    <row r="57" spans="1:18" s="1" customFormat="1" ht="20" customHeight="1">
      <c r="A57" s="260"/>
      <c r="B57" s="7"/>
      <c r="C57" s="264"/>
      <c r="D57" s="8"/>
      <c r="E57" s="8"/>
      <c r="F57" s="8"/>
      <c r="G57" s="264"/>
      <c r="H57" s="264"/>
      <c r="I57" s="264"/>
      <c r="J57" s="264"/>
      <c r="K57" s="264"/>
      <c r="L57" s="264"/>
      <c r="M57" s="264"/>
      <c r="N57" s="264"/>
      <c r="O57" s="260"/>
      <c r="P57" s="264"/>
      <c r="Q57" s="260"/>
      <c r="R57" s="526"/>
    </row>
    <row r="58" spans="1:18" s="1" customFormat="1" ht="20" customHeight="1">
      <c r="A58" s="260"/>
      <c r="B58" s="7"/>
      <c r="C58" s="264"/>
      <c r="D58" s="8"/>
      <c r="E58" s="8"/>
      <c r="F58" s="8"/>
      <c r="G58" s="264"/>
      <c r="H58" s="264"/>
      <c r="I58" s="264"/>
      <c r="J58" s="264"/>
      <c r="K58" s="264"/>
      <c r="L58" s="264"/>
      <c r="M58" s="264"/>
      <c r="N58" s="264"/>
      <c r="O58" s="260"/>
      <c r="P58" s="264"/>
      <c r="Q58" s="260"/>
      <c r="R58" s="524" t="s">
        <v>1276</v>
      </c>
    </row>
    <row r="59" spans="1:18" s="1" customFormat="1" ht="20" customHeight="1">
      <c r="A59" s="260"/>
      <c r="B59" s="7"/>
      <c r="C59" s="264"/>
      <c r="D59" s="8"/>
      <c r="E59" s="8"/>
      <c r="F59" s="8"/>
      <c r="G59" s="264"/>
      <c r="H59" s="264"/>
      <c r="I59" s="264"/>
      <c r="J59" s="264"/>
      <c r="K59" s="264"/>
      <c r="L59" s="264"/>
      <c r="M59" s="264"/>
      <c r="N59" s="264"/>
      <c r="O59" s="260"/>
      <c r="P59" s="264"/>
      <c r="Q59" s="260"/>
      <c r="R59" s="526"/>
    </row>
    <row r="60" spans="1:18" s="1" customFormat="1" ht="20" customHeight="1">
      <c r="A60" s="260"/>
      <c r="B60" s="7"/>
      <c r="C60" s="264"/>
      <c r="D60" s="8"/>
      <c r="E60" s="8"/>
      <c r="F60" s="8"/>
      <c r="G60" s="264"/>
      <c r="H60" s="264"/>
      <c r="I60" s="264"/>
      <c r="J60" s="264"/>
      <c r="K60" s="264"/>
      <c r="L60" s="264"/>
      <c r="M60" s="264"/>
      <c r="N60" s="264"/>
      <c r="O60" s="260"/>
      <c r="P60" s="264"/>
      <c r="Q60" s="260"/>
      <c r="R60" s="526"/>
    </row>
    <row r="61" spans="1:18" s="1" customFormat="1" ht="20" customHeight="1">
      <c r="A61" s="260"/>
      <c r="B61" s="7"/>
      <c r="C61" s="264"/>
      <c r="D61" s="8"/>
      <c r="E61" s="8"/>
      <c r="F61" s="8"/>
      <c r="G61" s="264"/>
      <c r="H61" s="264"/>
      <c r="I61" s="264"/>
      <c r="J61" s="264"/>
      <c r="K61" s="264"/>
      <c r="L61" s="264"/>
      <c r="M61" s="264"/>
      <c r="N61" s="264"/>
      <c r="O61" s="260"/>
      <c r="P61" s="264"/>
      <c r="Q61" s="260"/>
      <c r="R61" s="526"/>
    </row>
    <row r="62" spans="1:18" s="1" customFormat="1" ht="20" customHeight="1">
      <c r="A62" s="260"/>
      <c r="B62" s="7"/>
      <c r="C62" s="264"/>
      <c r="D62" s="8"/>
      <c r="E62" s="8"/>
      <c r="F62" s="8"/>
      <c r="G62" s="264"/>
      <c r="H62" s="264"/>
      <c r="I62" s="264"/>
      <c r="J62" s="264"/>
      <c r="K62" s="264"/>
      <c r="L62" s="264"/>
      <c r="M62" s="264"/>
      <c r="N62" s="264"/>
      <c r="O62" s="260"/>
      <c r="P62" s="264"/>
      <c r="Q62" s="260"/>
      <c r="R62" s="526"/>
    </row>
    <row r="63" spans="1:18" s="1" customFormat="1" ht="20" customHeight="1">
      <c r="A63" s="260"/>
      <c r="B63" s="7"/>
      <c r="C63" s="264"/>
      <c r="D63" s="8"/>
      <c r="E63" s="8"/>
      <c r="F63" s="8"/>
      <c r="G63" s="264"/>
      <c r="H63" s="264"/>
      <c r="I63" s="264"/>
      <c r="J63" s="264"/>
      <c r="K63" s="264"/>
      <c r="L63" s="264"/>
      <c r="M63" s="264"/>
      <c r="N63" s="264"/>
      <c r="O63" s="260"/>
      <c r="P63" s="264"/>
      <c r="Q63" s="260"/>
      <c r="R63" s="526"/>
    </row>
    <row r="64" spans="1:18" s="1" customFormat="1" ht="20" customHeight="1">
      <c r="A64" s="260"/>
      <c r="B64" s="7"/>
      <c r="C64" s="264"/>
      <c r="D64" s="8"/>
      <c r="E64" s="8"/>
      <c r="F64" s="8"/>
      <c r="G64" s="264"/>
      <c r="H64" s="264"/>
      <c r="I64" s="264"/>
      <c r="J64" s="264"/>
      <c r="K64" s="264"/>
      <c r="L64" s="264"/>
      <c r="M64" s="264"/>
      <c r="N64" s="264"/>
      <c r="O64" s="260"/>
      <c r="P64" s="264"/>
      <c r="Q64" s="260"/>
      <c r="R64" s="526"/>
    </row>
    <row r="65" spans="1:18" s="1" customFormat="1" ht="20" customHeight="1">
      <c r="A65" s="260"/>
      <c r="B65" s="7"/>
      <c r="C65" s="264"/>
      <c r="D65" s="8"/>
      <c r="E65" s="8"/>
      <c r="F65" s="8"/>
      <c r="G65" s="264"/>
      <c r="H65" s="264"/>
      <c r="I65" s="264"/>
      <c r="J65" s="264"/>
      <c r="K65" s="264"/>
      <c r="L65" s="264"/>
      <c r="M65" s="264"/>
      <c r="N65" s="264"/>
      <c r="O65" s="260"/>
      <c r="P65" s="264"/>
      <c r="Q65" s="260"/>
      <c r="R65" s="526"/>
    </row>
    <row r="66" spans="1:18" s="1" customFormat="1" ht="20" customHeight="1">
      <c r="A66" s="260"/>
      <c r="B66" s="7"/>
      <c r="C66" s="264"/>
      <c r="D66" s="8"/>
      <c r="E66" s="8"/>
      <c r="F66" s="8"/>
      <c r="G66" s="264"/>
      <c r="H66" s="264"/>
      <c r="I66" s="264"/>
      <c r="J66" s="264"/>
      <c r="K66" s="264"/>
      <c r="L66" s="264"/>
      <c r="M66" s="264"/>
      <c r="N66" s="264"/>
      <c r="O66" s="260"/>
      <c r="P66" s="264"/>
      <c r="Q66" s="260"/>
      <c r="R66" s="526"/>
    </row>
    <row r="67" spans="1:18" s="1" customFormat="1" ht="20" customHeight="1">
      <c r="A67" s="260"/>
      <c r="B67" s="7"/>
      <c r="C67" s="264"/>
      <c r="D67" s="8"/>
      <c r="E67" s="8"/>
      <c r="F67" s="8"/>
      <c r="G67" s="264"/>
      <c r="H67" s="264"/>
      <c r="I67" s="264"/>
      <c r="J67" s="264"/>
      <c r="K67" s="264"/>
      <c r="L67" s="264"/>
      <c r="M67" s="264"/>
      <c r="N67" s="264"/>
      <c r="O67" s="260"/>
      <c r="P67" s="264"/>
      <c r="Q67" s="260"/>
      <c r="R67" s="526"/>
    </row>
    <row r="68" spans="1:18" s="1" customFormat="1" ht="20" customHeight="1">
      <c r="A68" s="260"/>
      <c r="B68" s="7"/>
      <c r="C68" s="264"/>
      <c r="D68" s="8"/>
      <c r="E68" s="8"/>
      <c r="F68" s="8"/>
      <c r="G68" s="264"/>
      <c r="H68" s="264"/>
      <c r="I68" s="264"/>
      <c r="J68" s="264"/>
      <c r="K68" s="264"/>
      <c r="L68" s="264"/>
      <c r="M68" s="264"/>
      <c r="N68" s="264"/>
      <c r="O68" s="260"/>
      <c r="P68" s="264"/>
      <c r="Q68" s="260"/>
      <c r="R68" s="526"/>
    </row>
    <row r="69" spans="1:18" s="1" customFormat="1" ht="20" customHeight="1">
      <c r="A69" s="260"/>
      <c r="B69" s="7"/>
      <c r="C69" s="264"/>
      <c r="D69" s="8"/>
      <c r="E69" s="8"/>
      <c r="F69" s="8"/>
      <c r="G69" s="264"/>
      <c r="H69" s="264"/>
      <c r="I69" s="264"/>
      <c r="J69" s="264"/>
      <c r="K69" s="264"/>
      <c r="L69" s="264"/>
      <c r="M69" s="264"/>
      <c r="N69" s="264"/>
      <c r="O69" s="260"/>
      <c r="P69" s="264"/>
      <c r="Q69" s="260"/>
      <c r="R69" s="526"/>
    </row>
    <row r="70" spans="1:18" s="1" customFormat="1" ht="20" customHeight="1">
      <c r="A70" s="260"/>
      <c r="B70" s="7"/>
      <c r="C70" s="264"/>
      <c r="D70" s="8"/>
      <c r="E70" s="8"/>
      <c r="F70" s="8"/>
      <c r="G70" s="264"/>
      <c r="H70" s="264"/>
      <c r="I70" s="264"/>
      <c r="J70" s="264"/>
      <c r="K70" s="264"/>
      <c r="L70" s="264"/>
      <c r="M70" s="264"/>
      <c r="N70" s="264"/>
      <c r="O70" s="260"/>
      <c r="P70" s="264"/>
      <c r="Q70" s="260"/>
      <c r="R70" s="526"/>
    </row>
    <row r="71" spans="1:18" s="1" customFormat="1" ht="20" customHeight="1">
      <c r="A71" s="260"/>
      <c r="B71" s="7"/>
      <c r="C71" s="264"/>
      <c r="D71" s="8"/>
      <c r="E71" s="8"/>
      <c r="F71" s="8"/>
      <c r="G71" s="264"/>
      <c r="H71" s="264"/>
      <c r="I71" s="264"/>
      <c r="J71" s="264"/>
      <c r="K71" s="264"/>
      <c r="L71" s="264"/>
      <c r="M71" s="264"/>
      <c r="N71" s="264"/>
      <c r="O71" s="260"/>
      <c r="P71" s="264"/>
      <c r="Q71" s="260"/>
      <c r="R71" s="526"/>
    </row>
    <row r="72" spans="1:18" s="1" customFormat="1" ht="20" customHeight="1">
      <c r="A72" s="260"/>
      <c r="B72" s="7"/>
      <c r="C72" s="264"/>
      <c r="D72" s="8"/>
      <c r="E72" s="8"/>
      <c r="F72" s="8"/>
      <c r="G72" s="264"/>
      <c r="H72" s="264"/>
      <c r="I72" s="264"/>
      <c r="J72" s="264"/>
      <c r="K72" s="264"/>
      <c r="L72" s="264"/>
      <c r="M72" s="264"/>
      <c r="N72" s="264"/>
      <c r="O72" s="260"/>
      <c r="P72" s="264"/>
      <c r="Q72" s="260"/>
      <c r="R72" s="526"/>
    </row>
    <row r="73" spans="1:18" s="1" customFormat="1" ht="20" customHeight="1">
      <c r="A73" s="260"/>
      <c r="B73" s="7"/>
      <c r="C73" s="264"/>
      <c r="D73" s="8"/>
      <c r="E73" s="8"/>
      <c r="F73" s="8"/>
      <c r="G73" s="264"/>
      <c r="H73" s="264"/>
      <c r="I73" s="264"/>
      <c r="J73" s="264"/>
      <c r="K73" s="264"/>
      <c r="L73" s="264"/>
      <c r="M73" s="264"/>
      <c r="N73" s="264"/>
      <c r="O73" s="260"/>
      <c r="P73" s="264"/>
      <c r="Q73" s="260"/>
      <c r="R73" s="526"/>
    </row>
    <row r="74" spans="1:18" s="1" customFormat="1" ht="20" customHeight="1">
      <c r="A74" s="260"/>
      <c r="B74" s="7"/>
      <c r="C74" s="264"/>
      <c r="D74" s="8"/>
      <c r="E74" s="8"/>
      <c r="F74" s="8"/>
      <c r="G74" s="264"/>
      <c r="H74" s="264"/>
      <c r="I74" s="264"/>
      <c r="J74" s="264"/>
      <c r="K74" s="264"/>
      <c r="L74" s="264"/>
      <c r="M74" s="264"/>
      <c r="N74" s="264"/>
      <c r="O74" s="260"/>
      <c r="P74" s="264"/>
      <c r="Q74" s="260"/>
      <c r="R74" s="526"/>
    </row>
    <row r="75" spans="1:18" s="1" customFormat="1" ht="20" customHeight="1">
      <c r="A75" s="260"/>
      <c r="B75" s="7"/>
      <c r="C75" s="264"/>
      <c r="D75" s="8"/>
      <c r="E75" s="8"/>
      <c r="F75" s="8"/>
      <c r="G75" s="264"/>
      <c r="H75" s="264"/>
      <c r="I75" s="264"/>
      <c r="J75" s="264"/>
      <c r="K75" s="264"/>
      <c r="L75" s="264"/>
      <c r="M75" s="264"/>
      <c r="N75" s="264"/>
      <c r="O75" s="260"/>
      <c r="P75" s="264"/>
      <c r="Q75" s="260"/>
      <c r="R75" s="526"/>
    </row>
    <row r="76" spans="1:18" s="1" customFormat="1" ht="20" customHeight="1" thickBot="1">
      <c r="A76" s="260"/>
      <c r="B76" s="260"/>
      <c r="C76" s="260"/>
      <c r="D76" s="260"/>
      <c r="E76" s="260"/>
      <c r="F76" s="260"/>
      <c r="G76" s="260"/>
      <c r="H76" s="260"/>
      <c r="I76" s="260"/>
      <c r="J76" s="260"/>
      <c r="K76" s="260"/>
      <c r="L76" s="260"/>
      <c r="M76" s="260"/>
      <c r="N76" s="260"/>
      <c r="O76" s="260"/>
      <c r="P76" s="265"/>
      <c r="Q76" s="260"/>
      <c r="R76" s="527"/>
    </row>
    <row r="77" spans="1:18" s="1" customFormat="1">
      <c r="Q77" s="260"/>
      <c r="R77" s="528"/>
    </row>
    <row r="78" spans="1:18" s="1" customFormat="1" ht="52.5" customHeight="1">
      <c r="B78" s="751" t="s">
        <v>1277</v>
      </c>
      <c r="C78" s="751"/>
      <c r="D78" s="751"/>
      <c r="E78" s="751"/>
      <c r="F78" s="751"/>
      <c r="G78" s="751"/>
      <c r="H78" s="751"/>
      <c r="I78" s="751"/>
      <c r="J78" s="751"/>
      <c r="K78" s="751"/>
      <c r="L78" s="751"/>
      <c r="M78" s="751"/>
      <c r="N78" s="751"/>
      <c r="Q78" s="260"/>
      <c r="R78" s="528"/>
    </row>
    <row r="79" spans="1:18" s="1" customFormat="1">
      <c r="Q79" s="260"/>
      <c r="R79" s="528"/>
    </row>
    <row r="80" spans="1:18" s="1" customFormat="1">
      <c r="Q80" s="260"/>
      <c r="R80" s="528"/>
    </row>
    <row r="81" spans="17:18" s="1" customFormat="1">
      <c r="Q81" s="260"/>
      <c r="R81" s="528"/>
    </row>
    <row r="82" spans="17:18" s="1" customFormat="1">
      <c r="Q82" s="260"/>
      <c r="R82" s="528"/>
    </row>
    <row r="83" spans="17:18" s="1" customFormat="1">
      <c r="Q83" s="260"/>
      <c r="R83" s="528"/>
    </row>
    <row r="84" spans="17:18" s="1" customFormat="1">
      <c r="Q84" s="260"/>
      <c r="R84" s="528"/>
    </row>
    <row r="85" spans="17:18" s="1" customFormat="1">
      <c r="Q85" s="260"/>
      <c r="R85" s="528"/>
    </row>
    <row r="86" spans="17:18" s="1" customFormat="1">
      <c r="Q86" s="260"/>
      <c r="R86" s="528"/>
    </row>
    <row r="87" spans="17:18" s="1" customFormat="1">
      <c r="Q87" s="260"/>
      <c r="R87" s="528"/>
    </row>
    <row r="88" spans="17:18" s="1" customFormat="1">
      <c r="Q88" s="260"/>
      <c r="R88" s="528"/>
    </row>
    <row r="89" spans="17:18" s="1" customFormat="1">
      <c r="Q89" s="260"/>
      <c r="R89" s="528"/>
    </row>
    <row r="90" spans="17:18" s="1" customFormat="1">
      <c r="Q90" s="260"/>
      <c r="R90" s="528"/>
    </row>
    <row r="91" spans="17:18" s="1" customFormat="1">
      <c r="Q91" s="260"/>
      <c r="R91" s="528"/>
    </row>
    <row r="92" spans="17:18" s="1" customFormat="1">
      <c r="Q92" s="260"/>
      <c r="R92" s="528"/>
    </row>
    <row r="93" spans="17:18" s="1" customFormat="1">
      <c r="Q93" s="260"/>
      <c r="R93" s="528"/>
    </row>
    <row r="94" spans="17:18" s="1" customFormat="1">
      <c r="Q94" s="260"/>
      <c r="R94" s="528"/>
    </row>
    <row r="95" spans="17:18" s="1" customFormat="1">
      <c r="Q95" s="260"/>
      <c r="R95" s="528"/>
    </row>
    <row r="96" spans="17:18" s="1" customFormat="1">
      <c r="Q96" s="260"/>
      <c r="R96" s="528"/>
    </row>
    <row r="97" spans="17:18" s="1" customFormat="1">
      <c r="Q97" s="260"/>
      <c r="R97" s="528"/>
    </row>
    <row r="98" spans="17:18" s="1" customFormat="1">
      <c r="Q98" s="260"/>
      <c r="R98" s="528"/>
    </row>
    <row r="99" spans="17:18" s="1" customFormat="1">
      <c r="Q99" s="260"/>
      <c r="R99" s="528"/>
    </row>
    <row r="100" spans="17:18" s="1" customFormat="1">
      <c r="Q100" s="260"/>
      <c r="R100" s="528"/>
    </row>
    <row r="101" spans="17:18" s="1" customFormat="1">
      <c r="Q101" s="260"/>
      <c r="R101" s="528"/>
    </row>
    <row r="102" spans="17:18" s="1" customFormat="1">
      <c r="Q102" s="260"/>
      <c r="R102" s="528"/>
    </row>
    <row r="103" spans="17:18" s="1" customFormat="1">
      <c r="Q103" s="260"/>
      <c r="R103" s="528"/>
    </row>
    <row r="104" spans="17:18" s="1" customFormat="1">
      <c r="Q104" s="260"/>
      <c r="R104" s="528"/>
    </row>
    <row r="105" spans="17:18" s="1" customFormat="1">
      <c r="Q105" s="260"/>
      <c r="R105" s="528"/>
    </row>
    <row r="106" spans="17:18" s="1" customFormat="1">
      <c r="Q106" s="260"/>
      <c r="R106" s="528"/>
    </row>
    <row r="107" spans="17:18" s="1" customFormat="1">
      <c r="Q107" s="260"/>
      <c r="R107" s="528"/>
    </row>
    <row r="108" spans="17:18" s="1" customFormat="1">
      <c r="Q108" s="260"/>
      <c r="R108" s="528"/>
    </row>
    <row r="109" spans="17:18" s="1" customFormat="1">
      <c r="Q109" s="260"/>
      <c r="R109" s="528"/>
    </row>
    <row r="110" spans="17:18" s="1" customFormat="1">
      <c r="Q110" s="260"/>
      <c r="R110" s="528"/>
    </row>
    <row r="111" spans="17:18" s="1" customFormat="1">
      <c r="Q111" s="260"/>
      <c r="R111" s="528"/>
    </row>
    <row r="112" spans="17:18" s="1" customFormat="1">
      <c r="Q112" s="260"/>
      <c r="R112" s="528"/>
    </row>
    <row r="113" spans="17:18" s="1" customFormat="1">
      <c r="Q113" s="260"/>
      <c r="R113" s="528"/>
    </row>
    <row r="114" spans="17:18" s="1" customFormat="1">
      <c r="Q114" s="260"/>
      <c r="R114" s="528"/>
    </row>
    <row r="115" spans="17:18" s="1" customFormat="1">
      <c r="Q115" s="260"/>
      <c r="R115" s="528"/>
    </row>
    <row r="116" spans="17:18" s="1" customFormat="1">
      <c r="Q116" s="260"/>
      <c r="R116" s="528"/>
    </row>
    <row r="117" spans="17:18" s="1" customFormat="1">
      <c r="Q117" s="260"/>
      <c r="R117" s="528"/>
    </row>
    <row r="118" spans="17:18" s="1" customFormat="1">
      <c r="Q118" s="260"/>
      <c r="R118" s="528"/>
    </row>
    <row r="119" spans="17:18" s="1" customFormat="1">
      <c r="Q119" s="260"/>
      <c r="R119" s="528"/>
    </row>
    <row r="120" spans="17:18" s="1" customFormat="1">
      <c r="Q120" s="260"/>
      <c r="R120" s="528"/>
    </row>
    <row r="121" spans="17:18" s="1" customFormat="1">
      <c r="Q121" s="260"/>
      <c r="R121" s="528"/>
    </row>
    <row r="122" spans="17:18" s="1" customFormat="1">
      <c r="Q122" s="260"/>
      <c r="R122" s="528"/>
    </row>
    <row r="123" spans="17:18" s="1" customFormat="1">
      <c r="Q123" s="260"/>
      <c r="R123" s="528"/>
    </row>
    <row r="124" spans="17:18" s="1" customFormat="1">
      <c r="Q124" s="260"/>
      <c r="R124" s="528"/>
    </row>
    <row r="125" spans="17:18" s="1" customFormat="1">
      <c r="Q125" s="260"/>
      <c r="R125" s="528"/>
    </row>
    <row r="126" spans="17:18" s="1" customFormat="1">
      <c r="Q126" s="260"/>
      <c r="R126" s="528"/>
    </row>
    <row r="127" spans="17:18" s="1" customFormat="1">
      <c r="Q127" s="260"/>
      <c r="R127" s="528"/>
    </row>
    <row r="128" spans="17:18" s="1" customFormat="1">
      <c r="Q128" s="260"/>
      <c r="R128" s="528"/>
    </row>
    <row r="129" spans="17:18" s="1" customFormat="1">
      <c r="Q129" s="260"/>
      <c r="R129" s="528"/>
    </row>
    <row r="130" spans="17:18" s="1" customFormat="1">
      <c r="Q130" s="260"/>
      <c r="R130" s="528"/>
    </row>
    <row r="131" spans="17:18" s="1" customFormat="1">
      <c r="Q131" s="260"/>
      <c r="R131" s="528"/>
    </row>
    <row r="132" spans="17:18" s="1" customFormat="1">
      <c r="Q132" s="260"/>
      <c r="R132" s="528"/>
    </row>
    <row r="133" spans="17:18" s="1" customFormat="1">
      <c r="Q133" s="260"/>
      <c r="R133" s="528"/>
    </row>
    <row r="134" spans="17:18" s="1" customFormat="1">
      <c r="Q134" s="260"/>
      <c r="R134" s="528"/>
    </row>
    <row r="135" spans="17:18" s="1" customFormat="1">
      <c r="Q135" s="260"/>
      <c r="R135" s="528"/>
    </row>
    <row r="136" spans="17:18" s="1" customFormat="1">
      <c r="Q136" s="260"/>
      <c r="R136" s="528"/>
    </row>
    <row r="137" spans="17:18" s="1" customFormat="1">
      <c r="Q137" s="260"/>
      <c r="R137" s="528"/>
    </row>
    <row r="138" spans="17:18" s="1" customFormat="1">
      <c r="Q138" s="260"/>
      <c r="R138" s="528"/>
    </row>
    <row r="139" spans="17:18" s="1" customFormat="1">
      <c r="Q139" s="260"/>
      <c r="R139" s="528"/>
    </row>
    <row r="140" spans="17:18" s="1" customFormat="1">
      <c r="Q140" s="260"/>
      <c r="R140" s="528"/>
    </row>
    <row r="141" spans="17:18" s="1" customFormat="1">
      <c r="Q141" s="260"/>
      <c r="R141" s="528"/>
    </row>
    <row r="142" spans="17:18" s="1" customFormat="1">
      <c r="Q142" s="260"/>
      <c r="R142" s="528"/>
    </row>
    <row r="143" spans="17:18" s="1" customFormat="1">
      <c r="Q143" s="260"/>
      <c r="R143" s="528"/>
    </row>
    <row r="144" spans="17:18" s="1" customFormat="1">
      <c r="Q144" s="260"/>
      <c r="R144" s="528"/>
    </row>
    <row r="145" spans="17:18" s="1" customFormat="1">
      <c r="Q145" s="260"/>
      <c r="R145" s="528"/>
    </row>
    <row r="146" spans="17:18" s="1" customFormat="1">
      <c r="Q146" s="260"/>
      <c r="R146" s="528"/>
    </row>
    <row r="147" spans="17:18" s="1" customFormat="1">
      <c r="Q147" s="260"/>
      <c r="R147" s="528"/>
    </row>
    <row r="148" spans="17:18" s="1" customFormat="1">
      <c r="Q148" s="260"/>
      <c r="R148" s="528"/>
    </row>
    <row r="149" spans="17:18" s="1" customFormat="1">
      <c r="Q149" s="260"/>
      <c r="R149" s="528"/>
    </row>
    <row r="150" spans="17:18" s="1" customFormat="1">
      <c r="Q150" s="260"/>
      <c r="R150" s="528"/>
    </row>
    <row r="151" spans="17:18" s="1" customFormat="1">
      <c r="Q151" s="260"/>
      <c r="R151" s="528"/>
    </row>
    <row r="152" spans="17:18" s="1" customFormat="1">
      <c r="Q152" s="260"/>
      <c r="R152" s="528"/>
    </row>
    <row r="153" spans="17:18" s="1" customFormat="1">
      <c r="Q153" s="260"/>
      <c r="R153" s="528"/>
    </row>
    <row r="154" spans="17:18" s="1" customFormat="1">
      <c r="Q154" s="260"/>
      <c r="R154" s="528"/>
    </row>
    <row r="155" spans="17:18" s="1" customFormat="1">
      <c r="Q155" s="260"/>
      <c r="R155" s="528"/>
    </row>
    <row r="156" spans="17:18" s="1" customFormat="1">
      <c r="Q156" s="260"/>
      <c r="R156" s="528"/>
    </row>
    <row r="157" spans="17:18" s="1" customFormat="1">
      <c r="Q157" s="260"/>
      <c r="R157" s="528"/>
    </row>
    <row r="158" spans="17:18" s="1" customFormat="1">
      <c r="Q158" s="260"/>
      <c r="R158" s="528"/>
    </row>
    <row r="159" spans="17:18" s="1" customFormat="1">
      <c r="Q159" s="260"/>
      <c r="R159" s="528"/>
    </row>
    <row r="160" spans="17:18" s="1" customFormat="1">
      <c r="Q160" s="260"/>
      <c r="R160" s="528"/>
    </row>
    <row r="161" spans="17:18" s="1" customFormat="1">
      <c r="Q161" s="260"/>
      <c r="R161" s="528"/>
    </row>
    <row r="162" spans="17:18" s="1" customFormat="1">
      <c r="Q162" s="260"/>
      <c r="R162" s="528"/>
    </row>
    <row r="163" spans="17:18" s="1" customFormat="1">
      <c r="Q163" s="260"/>
      <c r="R163" s="528"/>
    </row>
    <row r="164" spans="17:18" s="1" customFormat="1">
      <c r="Q164" s="260"/>
      <c r="R164" s="528"/>
    </row>
    <row r="165" spans="17:18" s="1" customFormat="1">
      <c r="Q165" s="260"/>
      <c r="R165" s="528"/>
    </row>
    <row r="166" spans="17:18" s="1" customFormat="1">
      <c r="Q166" s="260"/>
      <c r="R166" s="528"/>
    </row>
    <row r="167" spans="17:18" s="1" customFormat="1">
      <c r="Q167" s="260"/>
      <c r="R167" s="528"/>
    </row>
    <row r="168" spans="17:18" s="1" customFormat="1">
      <c r="Q168" s="260"/>
      <c r="R168" s="528"/>
    </row>
    <row r="169" spans="17:18" s="1" customFormat="1">
      <c r="Q169" s="260"/>
      <c r="R169" s="528"/>
    </row>
    <row r="170" spans="17:18" s="1" customFormat="1">
      <c r="Q170" s="260"/>
      <c r="R170" s="528"/>
    </row>
    <row r="171" spans="17:18" s="1" customFormat="1">
      <c r="Q171" s="260"/>
      <c r="R171" s="528"/>
    </row>
    <row r="172" spans="17:18" s="1" customFormat="1">
      <c r="Q172" s="260"/>
      <c r="R172" s="528"/>
    </row>
    <row r="173" spans="17:18" s="1" customFormat="1">
      <c r="Q173" s="260"/>
      <c r="R173" s="528"/>
    </row>
    <row r="174" spans="17:18" s="1" customFormat="1">
      <c r="Q174" s="260"/>
      <c r="R174" s="528"/>
    </row>
    <row r="175" spans="17:18" s="1" customFormat="1">
      <c r="Q175" s="260"/>
      <c r="R175" s="528"/>
    </row>
    <row r="176" spans="17:18" s="1" customFormat="1">
      <c r="Q176" s="260"/>
      <c r="R176" s="528"/>
    </row>
    <row r="177" spans="17:18" s="1" customFormat="1">
      <c r="Q177" s="260"/>
      <c r="R177" s="528"/>
    </row>
    <row r="178" spans="17:18" s="1" customFormat="1">
      <c r="Q178" s="260"/>
      <c r="R178" s="528"/>
    </row>
    <row r="179" spans="17:18" s="1" customFormat="1">
      <c r="Q179" s="260"/>
      <c r="R179" s="528"/>
    </row>
    <row r="180" spans="17:18" s="1" customFormat="1">
      <c r="Q180" s="260"/>
      <c r="R180" s="528"/>
    </row>
    <row r="181" spans="17:18" s="1" customFormat="1">
      <c r="Q181" s="260"/>
      <c r="R181" s="528"/>
    </row>
    <row r="182" spans="17:18" s="1" customFormat="1">
      <c r="Q182" s="260"/>
      <c r="R182" s="528"/>
    </row>
    <row r="183" spans="17:18" s="1" customFormat="1">
      <c r="Q183" s="260"/>
      <c r="R183" s="528"/>
    </row>
    <row r="184" spans="17:18" s="1" customFormat="1">
      <c r="Q184" s="260"/>
      <c r="R184" s="528"/>
    </row>
    <row r="185" spans="17:18" s="1" customFormat="1">
      <c r="Q185" s="260"/>
      <c r="R185" s="528"/>
    </row>
    <row r="186" spans="17:18" s="1" customFormat="1">
      <c r="Q186" s="260"/>
      <c r="R186" s="528"/>
    </row>
    <row r="187" spans="17:18" s="1" customFormat="1">
      <c r="Q187" s="260"/>
      <c r="R187" s="528"/>
    </row>
    <row r="188" spans="17:18" s="1" customFormat="1">
      <c r="Q188" s="260"/>
      <c r="R188" s="528"/>
    </row>
    <row r="189" spans="17:18" s="1" customFormat="1">
      <c r="Q189" s="260"/>
      <c r="R189" s="528"/>
    </row>
    <row r="190" spans="17:18" s="1" customFormat="1">
      <c r="Q190" s="260"/>
      <c r="R190" s="528"/>
    </row>
    <row r="191" spans="17:18" s="1" customFormat="1">
      <c r="Q191" s="260"/>
      <c r="R191" s="528"/>
    </row>
    <row r="192" spans="17:18" s="1" customFormat="1">
      <c r="Q192" s="260"/>
      <c r="R192" s="528"/>
    </row>
    <row r="193" spans="17:18" s="1" customFormat="1">
      <c r="Q193" s="260"/>
      <c r="R193" s="528"/>
    </row>
    <row r="194" spans="17:18" s="1" customFormat="1">
      <c r="Q194" s="260"/>
      <c r="R194" s="528"/>
    </row>
    <row r="195" spans="17:18" s="1" customFormat="1">
      <c r="Q195" s="260"/>
      <c r="R195" s="528"/>
    </row>
    <row r="196" spans="17:18" s="1" customFormat="1">
      <c r="Q196" s="260"/>
      <c r="R196" s="528"/>
    </row>
    <row r="197" spans="17:18" s="1" customFormat="1">
      <c r="Q197" s="260"/>
      <c r="R197" s="528"/>
    </row>
    <row r="198" spans="17:18" s="1" customFormat="1">
      <c r="Q198" s="260"/>
      <c r="R198" s="528"/>
    </row>
    <row r="199" spans="17:18" s="1" customFormat="1">
      <c r="Q199" s="260"/>
      <c r="R199" s="528"/>
    </row>
    <row r="200" spans="17:18" s="1" customFormat="1">
      <c r="Q200" s="260"/>
      <c r="R200" s="528"/>
    </row>
    <row r="201" spans="17:18" s="1" customFormat="1">
      <c r="Q201" s="260"/>
      <c r="R201" s="528"/>
    </row>
    <row r="202" spans="17:18" s="1" customFormat="1">
      <c r="Q202" s="260"/>
      <c r="R202" s="528"/>
    </row>
    <row r="203" spans="17:18" s="1" customFormat="1">
      <c r="Q203" s="260"/>
      <c r="R203" s="528"/>
    </row>
    <row r="204" spans="17:18" s="1" customFormat="1">
      <c r="Q204" s="260"/>
      <c r="R204" s="528"/>
    </row>
    <row r="205" spans="17:18" s="1" customFormat="1">
      <c r="Q205" s="260"/>
      <c r="R205" s="528"/>
    </row>
    <row r="206" spans="17:18" s="1" customFormat="1">
      <c r="Q206" s="260"/>
      <c r="R206" s="528"/>
    </row>
    <row r="207" spans="17:18" s="1" customFormat="1">
      <c r="Q207" s="260"/>
      <c r="R207" s="528"/>
    </row>
    <row r="208" spans="17:18" s="1" customFormat="1">
      <c r="Q208" s="260"/>
      <c r="R208" s="528"/>
    </row>
    <row r="209" spans="17:18" s="1" customFormat="1">
      <c r="Q209" s="260"/>
      <c r="R209" s="528"/>
    </row>
    <row r="210" spans="17:18" s="1" customFormat="1">
      <c r="Q210" s="260"/>
      <c r="R210" s="528"/>
    </row>
    <row r="211" spans="17:18" s="1" customFormat="1">
      <c r="Q211" s="260"/>
      <c r="R211" s="528"/>
    </row>
    <row r="212" spans="17:18" s="1" customFormat="1">
      <c r="Q212" s="260"/>
      <c r="R212" s="528"/>
    </row>
    <row r="213" spans="17:18" s="1" customFormat="1">
      <c r="Q213" s="260"/>
      <c r="R213" s="528"/>
    </row>
    <row r="214" spans="17:18" s="1" customFormat="1">
      <c r="Q214" s="260"/>
      <c r="R214" s="528"/>
    </row>
    <row r="215" spans="17:18" s="1" customFormat="1">
      <c r="Q215" s="260"/>
      <c r="R215" s="528"/>
    </row>
    <row r="216" spans="17:18" s="1" customFormat="1">
      <c r="Q216" s="260"/>
      <c r="R216" s="528"/>
    </row>
    <row r="217" spans="17:18" s="1" customFormat="1">
      <c r="Q217" s="260"/>
      <c r="R217" s="528"/>
    </row>
    <row r="218" spans="17:18" s="1" customFormat="1">
      <c r="Q218" s="260"/>
      <c r="R218" s="528"/>
    </row>
    <row r="219" spans="17:18" s="1" customFormat="1">
      <c r="Q219" s="260"/>
      <c r="R219" s="528"/>
    </row>
    <row r="220" spans="17:18" s="1" customFormat="1">
      <c r="Q220" s="260"/>
      <c r="R220" s="528"/>
    </row>
    <row r="221" spans="17:18" s="1" customFormat="1">
      <c r="Q221" s="260"/>
      <c r="R221" s="528"/>
    </row>
    <row r="222" spans="17:18" s="1" customFormat="1">
      <c r="Q222" s="260"/>
      <c r="R222" s="528"/>
    </row>
    <row r="223" spans="17:18" s="1" customFormat="1">
      <c r="Q223" s="260"/>
      <c r="R223" s="528"/>
    </row>
    <row r="224" spans="17:18" s="1" customFormat="1">
      <c r="Q224" s="260"/>
      <c r="R224" s="528"/>
    </row>
    <row r="225" spans="17:18" s="1" customFormat="1">
      <c r="Q225" s="260"/>
      <c r="R225" s="528"/>
    </row>
    <row r="226" spans="17:18" s="1" customFormat="1">
      <c r="Q226" s="260"/>
      <c r="R226" s="528"/>
    </row>
    <row r="227" spans="17:18" s="1" customFormat="1">
      <c r="Q227" s="260"/>
      <c r="R227" s="528"/>
    </row>
    <row r="228" spans="17:18" s="1" customFormat="1">
      <c r="Q228" s="260"/>
      <c r="R228" s="528"/>
    </row>
    <row r="229" spans="17:18" s="1" customFormat="1">
      <c r="Q229" s="260"/>
      <c r="R229" s="528"/>
    </row>
    <row r="230" spans="17:18" s="1" customFormat="1">
      <c r="Q230" s="260"/>
      <c r="R230" s="528"/>
    </row>
    <row r="231" spans="17:18" s="1" customFormat="1">
      <c r="Q231" s="260"/>
      <c r="R231" s="528"/>
    </row>
    <row r="232" spans="17:18" s="1" customFormat="1">
      <c r="Q232" s="260"/>
      <c r="R232" s="528"/>
    </row>
    <row r="233" spans="17:18" s="1" customFormat="1">
      <c r="Q233" s="260"/>
      <c r="R233" s="528"/>
    </row>
    <row r="234" spans="17:18" s="1" customFormat="1">
      <c r="Q234" s="260"/>
      <c r="R234" s="528"/>
    </row>
    <row r="235" spans="17:18" s="1" customFormat="1">
      <c r="Q235" s="260"/>
      <c r="R235" s="528"/>
    </row>
    <row r="236" spans="17:18" s="1" customFormat="1">
      <c r="Q236" s="260"/>
      <c r="R236" s="528"/>
    </row>
    <row r="237" spans="17:18" s="1" customFormat="1">
      <c r="Q237" s="260"/>
      <c r="R237" s="528"/>
    </row>
    <row r="238" spans="17:18" s="1" customFormat="1">
      <c r="Q238" s="260"/>
      <c r="R238" s="528"/>
    </row>
    <row r="239" spans="17:18" s="1" customFormat="1">
      <c r="Q239" s="260"/>
      <c r="R239" s="528"/>
    </row>
    <row r="240" spans="17:18" s="1" customFormat="1">
      <c r="Q240" s="260"/>
      <c r="R240" s="528"/>
    </row>
    <row r="241" spans="17:18" s="1" customFormat="1">
      <c r="Q241" s="260"/>
      <c r="R241" s="528"/>
    </row>
    <row r="242" spans="17:18" s="1" customFormat="1">
      <c r="Q242" s="260"/>
      <c r="R242" s="528"/>
    </row>
    <row r="243" spans="17:18" s="1" customFormat="1">
      <c r="Q243" s="260"/>
      <c r="R243" s="528"/>
    </row>
    <row r="244" spans="17:18" s="1" customFormat="1">
      <c r="Q244" s="260"/>
      <c r="R244" s="528"/>
    </row>
    <row r="245" spans="17:18" s="1" customFormat="1">
      <c r="Q245" s="260"/>
      <c r="R245" s="528"/>
    </row>
    <row r="246" spans="17:18" s="1" customFormat="1">
      <c r="Q246" s="260"/>
      <c r="R246" s="528"/>
    </row>
    <row r="247" spans="17:18" s="1" customFormat="1">
      <c r="Q247" s="260"/>
      <c r="R247" s="528"/>
    </row>
    <row r="248" spans="17:18" s="1" customFormat="1">
      <c r="Q248" s="260"/>
      <c r="R248" s="528"/>
    </row>
    <row r="249" spans="17:18" s="1" customFormat="1">
      <c r="Q249" s="260"/>
      <c r="R249" s="528"/>
    </row>
    <row r="250" spans="17:18" s="1" customFormat="1">
      <c r="Q250" s="260"/>
      <c r="R250" s="528"/>
    </row>
    <row r="251" spans="17:18" s="1" customFormat="1">
      <c r="Q251" s="260"/>
      <c r="R251" s="528"/>
    </row>
    <row r="252" spans="17:18" s="1" customFormat="1">
      <c r="Q252" s="260"/>
      <c r="R252" s="528"/>
    </row>
    <row r="253" spans="17:18" s="1" customFormat="1">
      <c r="Q253" s="260"/>
      <c r="R253" s="528"/>
    </row>
    <row r="254" spans="17:18" s="1" customFormat="1">
      <c r="Q254" s="260"/>
      <c r="R254" s="528"/>
    </row>
    <row r="255" spans="17:18" s="1" customFormat="1">
      <c r="Q255" s="260"/>
      <c r="R255" s="528"/>
    </row>
    <row r="256" spans="17:18" s="1" customFormat="1">
      <c r="Q256" s="260"/>
      <c r="R256" s="528"/>
    </row>
    <row r="257" spans="17:18" s="1" customFormat="1">
      <c r="Q257" s="260"/>
      <c r="R257" s="528"/>
    </row>
    <row r="258" spans="17:18" s="1" customFormat="1">
      <c r="Q258" s="260"/>
      <c r="R258" s="528"/>
    </row>
    <row r="259" spans="17:18" s="1" customFormat="1">
      <c r="Q259" s="260"/>
      <c r="R259" s="528"/>
    </row>
    <row r="260" spans="17:18" s="1" customFormat="1">
      <c r="Q260" s="260"/>
      <c r="R260" s="528"/>
    </row>
    <row r="261" spans="17:18" s="1" customFormat="1">
      <c r="Q261" s="260"/>
      <c r="R261" s="528"/>
    </row>
    <row r="262" spans="17:18" s="1" customFormat="1">
      <c r="Q262" s="260"/>
      <c r="R262" s="528"/>
    </row>
    <row r="263" spans="17:18" s="1" customFormat="1">
      <c r="Q263" s="260"/>
      <c r="R263" s="528"/>
    </row>
    <row r="264" spans="17:18" s="1" customFormat="1">
      <c r="Q264" s="260"/>
      <c r="R264" s="528"/>
    </row>
    <row r="265" spans="17:18" s="1" customFormat="1">
      <c r="Q265" s="260"/>
      <c r="R265" s="528"/>
    </row>
    <row r="266" spans="17:18" s="1" customFormat="1">
      <c r="Q266" s="260"/>
      <c r="R266" s="528"/>
    </row>
    <row r="267" spans="17:18" s="1" customFormat="1">
      <c r="Q267" s="260"/>
      <c r="R267" s="528"/>
    </row>
    <row r="268" spans="17:18" s="1" customFormat="1">
      <c r="Q268" s="260"/>
      <c r="R268" s="528"/>
    </row>
    <row r="269" spans="17:18" s="1" customFormat="1">
      <c r="Q269" s="260"/>
      <c r="R269" s="528"/>
    </row>
    <row r="270" spans="17:18" s="1" customFormat="1">
      <c r="Q270" s="260"/>
      <c r="R270" s="528"/>
    </row>
    <row r="271" spans="17:18" s="1" customFormat="1">
      <c r="Q271" s="260"/>
      <c r="R271" s="528"/>
    </row>
    <row r="272" spans="17:18" s="1" customFormat="1">
      <c r="Q272" s="260"/>
      <c r="R272" s="528"/>
    </row>
    <row r="273" spans="17:18" s="1" customFormat="1">
      <c r="Q273" s="260"/>
      <c r="R273" s="528"/>
    </row>
    <row r="274" spans="17:18" s="1" customFormat="1">
      <c r="Q274" s="260"/>
      <c r="R274" s="528"/>
    </row>
    <row r="275" spans="17:18" s="1" customFormat="1">
      <c r="Q275" s="260"/>
      <c r="R275" s="528"/>
    </row>
    <row r="276" spans="17:18" s="1" customFormat="1">
      <c r="Q276" s="260"/>
      <c r="R276" s="528"/>
    </row>
    <row r="277" spans="17:18" s="1" customFormat="1">
      <c r="Q277" s="260"/>
      <c r="R277" s="528"/>
    </row>
    <row r="278" spans="17:18" s="1" customFormat="1">
      <c r="Q278" s="260"/>
      <c r="R278" s="528"/>
    </row>
    <row r="279" spans="17:18" s="1" customFormat="1">
      <c r="Q279" s="260"/>
      <c r="R279" s="528"/>
    </row>
    <row r="280" spans="17:18" s="1" customFormat="1">
      <c r="Q280" s="260"/>
      <c r="R280" s="528"/>
    </row>
    <row r="281" spans="17:18" s="1" customFormat="1">
      <c r="Q281" s="260"/>
      <c r="R281" s="528"/>
    </row>
    <row r="282" spans="17:18" s="1" customFormat="1">
      <c r="Q282" s="260"/>
      <c r="R282" s="528"/>
    </row>
    <row r="283" spans="17:18" s="1" customFormat="1">
      <c r="Q283" s="260"/>
      <c r="R283" s="528"/>
    </row>
    <row r="284" spans="17:18" s="1" customFormat="1">
      <c r="Q284" s="260"/>
      <c r="R284" s="528"/>
    </row>
    <row r="285" spans="17:18" s="1" customFormat="1">
      <c r="Q285" s="260"/>
      <c r="R285" s="528"/>
    </row>
    <row r="286" spans="17:18" s="1" customFormat="1">
      <c r="Q286" s="260"/>
      <c r="R286" s="528"/>
    </row>
    <row r="287" spans="17:18" s="1" customFormat="1">
      <c r="Q287" s="260"/>
      <c r="R287" s="528"/>
    </row>
    <row r="288" spans="17:18" s="1" customFormat="1">
      <c r="Q288" s="260"/>
      <c r="R288" s="528"/>
    </row>
    <row r="289" spans="1:18" s="1" customFormat="1">
      <c r="Q289" s="260"/>
      <c r="R289" s="528"/>
    </row>
    <row r="290" spans="1:18" s="1" customFormat="1">
      <c r="Q290" s="260"/>
      <c r="R290" s="528"/>
    </row>
    <row r="291" spans="1:18" s="1" customFormat="1">
      <c r="Q291" s="260"/>
      <c r="R291" s="528"/>
    </row>
    <row r="292" spans="1:18" s="1" customFormat="1">
      <c r="Q292" s="260"/>
      <c r="R292" s="528"/>
    </row>
    <row r="293" spans="1:18" s="1" customFormat="1">
      <c r="Q293" s="260"/>
      <c r="R293" s="528"/>
    </row>
    <row r="294" spans="1:18" s="1" customFormat="1">
      <c r="Q294" s="260"/>
      <c r="R294" s="528"/>
    </row>
    <row r="295" spans="1:18" s="1" customFormat="1">
      <c r="Q295" s="260"/>
      <c r="R295" s="528"/>
    </row>
    <row r="296" spans="1:18" s="1" customFormat="1">
      <c r="Q296" s="260"/>
      <c r="R296" s="528"/>
    </row>
    <row r="297" spans="1:18" s="1" customFormat="1">
      <c r="Q297" s="260"/>
      <c r="R297" s="528"/>
    </row>
    <row r="298" spans="1:18" s="1" customFormat="1">
      <c r="Q298" s="260"/>
      <c r="R298" s="528"/>
    </row>
    <row r="299" spans="1:18" s="1" customFormat="1">
      <c r="Q299" s="260"/>
      <c r="R299" s="528"/>
    </row>
    <row r="300" spans="1:18" s="1" customFormat="1">
      <c r="Q300" s="260"/>
      <c r="R300" s="528"/>
    </row>
    <row r="301" spans="1:18" s="1" customFormat="1">
      <c r="Q301" s="260"/>
      <c r="R301" s="528"/>
    </row>
    <row r="302" spans="1:18" s="1" customFormat="1">
      <c r="A302"/>
      <c r="O302"/>
      <c r="Q302" s="260"/>
      <c r="R302" s="528"/>
    </row>
    <row r="303" spans="1:18" s="1" customFormat="1">
      <c r="A303"/>
      <c r="O303"/>
      <c r="Q303" s="260"/>
      <c r="R303" s="528"/>
    </row>
  </sheetData>
  <sheetProtection algorithmName="SHA-512" hashValue="ybyL4KNk7v6eFMa5HDFcIyrQvumpvd9Sh/GZq1qFWpAr9xzOn1pJw8je7qyAXacD3VPJ9ePuBXvV7jnuthuZfg==" saltValue="zy2PH4gmvpR/B74SOnsGVg==" spinCount="100000" sheet="1" objects="1" scenarios="1"/>
  <mergeCells count="1">
    <mergeCell ref="B78:N78"/>
  </mergeCells>
  <hyperlinks>
    <hyperlink ref="R4" r:id="rId1" display="https://www.ame.org/target/articles/2019/book-mastering-lean-product-development" xr:uid="{1DB15A46-1843-405B-8C1C-BE7CFE4F0342}"/>
    <hyperlink ref="R6" r:id="rId2" display="https://www.ame.org/target/articles/2019/book-essence-lean" xr:uid="{B74C9430-1C78-4465-8C5C-D2DE24F876B9}"/>
    <hyperlink ref="R8" r:id="rId3" display="https://www.ame.org/target/articles/2019/book-flow-manufacturing-what-went-right-what-went-wrong" xr:uid="{0AE44D51-0B96-4837-B0D3-44417A74E6E5}"/>
    <hyperlink ref="R10" r:id="rId4" display="https://www.ame.org/target/articles/2018/book-how-do-gemba-walk" xr:uid="{6B6063E2-26BC-4368-9367-A04C639E8139}"/>
    <hyperlink ref="R12" r:id="rId5" display="https://www.ame.org/target/articles/2017/book-lead-respect-novel-lean-practice" xr:uid="{4CE4C322-F6AA-49EF-B9A2-620B2E3A02DB}"/>
    <hyperlink ref="R14" r:id="rId6" display="https://www.ame.org/target/articles/2017/book-lean-turnaround-action-guide" xr:uid="{8F644551-731A-4CC0-94E9-A43AE2B35FC4}"/>
    <hyperlink ref="R16" r:id="rId7" display="https://www.ame.org/target/articles/2018/book-anatomy-lean-leader" xr:uid="{BCD1554B-8A52-469F-90A6-F6CE26D414FF}"/>
    <hyperlink ref="R18" r:id="rId8" display="https://www.ame.org/target/articles/2016/book-lean-production-competitive-advantage" xr:uid="{8A7DB97A-AB80-492B-AD82-4A12023CE267}"/>
    <hyperlink ref="R20" r:id="rId9" display="https://www.ame.org/target/articles/2016/book-smart-simple-designreloaded-variety-effectiveness-and-cost-complexity" xr:uid="{6898E2E3-CC4B-4286-85BD-93251F7727D7}"/>
    <hyperlink ref="R22" r:id="rId10" display="https://www.ame.org/target/articles/2016/book-value-stream-mapping-process-industries" xr:uid="{0DE192EA-2242-477F-BB4A-F46B31E635FE}"/>
    <hyperlink ref="R24" r:id="rId11" display="https://www.ame.org/target/articles/2018/book-lean-ceo-0" xr:uid="{ADD5CE22-35A8-4850-9A77-6ED633BD3BEF}"/>
    <hyperlink ref="R26" r:id="rId12" display="https://www.ame.org/target/articles/2017/book-%E2%80%9Cfaster-better-cheaper%E2%80%9D-history-manufacturing" xr:uid="{1836FD33-C2FD-429B-AFD3-C5E16D5C6970}"/>
    <hyperlink ref="R28" r:id="rId13" display="https://www.ame.org/target/articles/2015/book-lean-transformation-everybody-everyday" xr:uid="{2751B366-6D3F-40A0-9BF4-53B128D5FCD9}"/>
    <hyperlink ref="R30" r:id="rId14" display="https://www.ame.org/target/articles/2018/book-operational-excellence-your-office" xr:uid="{BF7AE291-D76A-4DB9-9434-D6289D57D3C1}"/>
    <hyperlink ref="R32" r:id="rId15" display="https://www.ame.org/target/articles/2015/book-lean-long-term" xr:uid="{8BCF54A1-594A-46A5-AE04-130C83D41CA4}"/>
    <hyperlink ref="R34" r:id="rId16" display="https://www.ame.org/target/articles/2015/book-lean-cfo-architect-lean-management-system" xr:uid="{37D6E82E-3E16-40BB-82BC-62C9BAA67ECB}"/>
    <hyperlink ref="R36" r:id="rId17" display="https://www.ame.org/target/articles/2017/book-lean-strategy" xr:uid="{F1D9FC01-6B50-4663-8CDC-781463BB396D}"/>
    <hyperlink ref="R38" r:id="rId18" display="https://www.ame.org/target/articles/2016/book-complete-lean-enterprise" xr:uid="{91534F08-1500-474E-9DBB-8B86233174E4}"/>
    <hyperlink ref="R40" r:id="rId19" display="https://www.ame.org/target/articles/2008/book-review-understanding-a3-thinking-critical-component-toyota%E2%80%99s-pdcs" xr:uid="{52F5115B-BE11-4294-9318-36529FC7680B}"/>
    <hyperlink ref="R42" r:id="rId20" display="https://www.ame.org/target/articles/2009/book-review-chasing-rabbit" xr:uid="{1E022323-8132-4DCC-966A-37671EE1A2AB}"/>
    <hyperlink ref="R44" r:id="rId21" display="https://www.ame.org/target/articles/2008/book-review-take-me-your-followers" xr:uid="{791F35FD-6902-4F74-96AA-47656CBD586F}"/>
    <hyperlink ref="R46" r:id="rId22" display="https://www.ame.org/target/articles/2008/book-review-knowledge-transfer-do-it-right-fast" xr:uid="{84BA2B88-5D7D-4D82-9465-DC814675D905}"/>
    <hyperlink ref="R48" r:id="rId23" display="https://www.ame.org/target/articles/2008/book-review-xerox-best-practices-organizational-development" xr:uid="{FEB86DF3-755E-47F4-B4CC-5621B8C9284C}"/>
    <hyperlink ref="R50" r:id="rId24" display="https://www.ame.org/target/articles/2012/top-picks-lean-turnaround-how-business-leaders-use-lean-principles-create-value" xr:uid="{BD15BE3B-01AB-4B8C-B6ED-ADEC86E1DB97}"/>
    <hyperlink ref="R52" r:id="rId25" display="https://www.ame.org/target/articles/2013/top-picks-product-wheel-handbook" xr:uid="{AFBCD44F-A87E-4EB8-AC91-31C93672584A}"/>
    <hyperlink ref="R54" r:id="rId26" display="https://www.ame.org/target/articles/2014/top-picks-toyota-way-lean-leadership-achieving-and-sustaining-excellence" xr:uid="{3201192A-E3E8-4E38-85FA-0BAD6EDC909E}"/>
    <hyperlink ref="R56" r:id="rId27" display="https://www.ame.org/target/articles/2015/lean-safety-gemba-walks" xr:uid="{CDCF953B-B0C0-40B7-A229-BC9BCB5DC7F1}"/>
    <hyperlink ref="R58" r:id="rId28" display="https://www.ame.org/target/articles/2011/top-picks-wise-energy-resource-choices" xr:uid="{6B60BFAC-406A-4E69-9749-C0E0C80FCCE7}"/>
  </hyperlinks>
  <pageMargins left="0.2" right="0.2" top="0.25" bottom="0.25" header="0.3" footer="0.3"/>
  <pageSetup paperSize="3" scale="45" orientation="landscape" r:id="rId29"/>
  <drawing r:id="rId3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B1314-8A9F-4C28-AA8E-29E92C77F26C}">
  <sheetPr codeName="Sheet14">
    <tabColor rgb="FFFFFF00"/>
  </sheetPr>
  <dimension ref="A1:Z81"/>
  <sheetViews>
    <sheetView zoomScale="113" workbookViewId="0">
      <selection sqref="A1:G1"/>
    </sheetView>
  </sheetViews>
  <sheetFormatPr baseColWidth="10" defaultColWidth="4.5" defaultRowHeight="16"/>
  <cols>
    <col min="1" max="1" width="4.5" style="20"/>
    <col min="2" max="2" width="24.1640625" style="20" customWidth="1"/>
    <col min="3" max="3" width="13.33203125" style="20" customWidth="1"/>
    <col min="4" max="4" width="7.5" style="20" bestFit="1" customWidth="1"/>
    <col min="5" max="5" width="7" style="20" bestFit="1" customWidth="1"/>
    <col min="6" max="6" width="9.6640625" style="20" customWidth="1"/>
    <col min="7" max="7" width="9.33203125" style="20" customWidth="1"/>
    <col min="8" max="8" width="7.5" style="20" customWidth="1"/>
    <col min="9" max="9" width="12.1640625" style="20" customWidth="1"/>
    <col min="10" max="10" width="12" style="20" customWidth="1"/>
    <col min="11" max="11" width="12.5" style="20" customWidth="1"/>
    <col min="12" max="18" width="4.5" style="20"/>
    <col min="19" max="19" width="9.5" style="20" customWidth="1"/>
    <col min="20" max="16384" width="4.5" style="20"/>
  </cols>
  <sheetData>
    <row r="1" spans="1:26" ht="92" customHeight="1" thickBot="1">
      <c r="A1" s="752" t="s">
        <v>367</v>
      </c>
      <c r="B1" s="753"/>
      <c r="C1" s="753"/>
      <c r="D1" s="753"/>
      <c r="E1" s="753"/>
      <c r="F1" s="753"/>
      <c r="G1" s="754"/>
      <c r="I1" s="755" t="s">
        <v>368</v>
      </c>
      <c r="J1" s="756"/>
      <c r="K1" s="757"/>
    </row>
    <row r="2" spans="1:26" ht="77" customHeight="1" thickBot="1">
      <c r="A2" s="70" t="s">
        <v>369</v>
      </c>
      <c r="B2" s="71"/>
      <c r="C2" s="72"/>
      <c r="D2" s="73" t="s">
        <v>370</v>
      </c>
      <c r="E2" s="73" t="s">
        <v>371</v>
      </c>
      <c r="F2" s="74" t="s">
        <v>372</v>
      </c>
      <c r="G2" s="75" t="s">
        <v>373</v>
      </c>
      <c r="I2" s="74" t="s">
        <v>374</v>
      </c>
      <c r="J2" s="74" t="s">
        <v>375</v>
      </c>
      <c r="K2" s="74" t="s">
        <v>376</v>
      </c>
    </row>
    <row r="3" spans="1:26" ht="24" customHeight="1" thickBot="1">
      <c r="A3" s="76" t="s">
        <v>377</v>
      </c>
      <c r="B3" s="77"/>
      <c r="C3" s="77"/>
      <c r="D3" s="78">
        <f>SUM(D4:D7)</f>
        <v>20</v>
      </c>
      <c r="E3" s="79">
        <f>SUM(E4:E7)</f>
        <v>20</v>
      </c>
      <c r="F3" s="80">
        <f>(E3/D3)*100</f>
        <v>100</v>
      </c>
      <c r="G3" s="81" t="str">
        <f>IF(F3&lt;16,"F",IF(F3&lt;34,"D",IF(F3&lt;51,"C",IF(F3&lt;68,"B",IF(F3&lt;86,"A",IF(F3&lt;101,"A+"," "))))))</f>
        <v>A+</v>
      </c>
      <c r="I3" s="82">
        <v>7.5</v>
      </c>
      <c r="J3" s="83">
        <f>I3*D3</f>
        <v>150</v>
      </c>
      <c r="K3" s="83">
        <f>I3*E3</f>
        <v>150</v>
      </c>
      <c r="Q3" s="84" t="s">
        <v>378</v>
      </c>
      <c r="R3" s="85"/>
      <c r="S3" s="86"/>
    </row>
    <row r="4" spans="1:26" ht="15" customHeight="1">
      <c r="A4" s="84" t="s">
        <v>379</v>
      </c>
      <c r="B4" s="85" t="s">
        <v>19</v>
      </c>
      <c r="C4" s="85"/>
      <c r="D4" s="86">
        <f>IF(E4=" ",0,5)</f>
        <v>5</v>
      </c>
      <c r="E4" s="87">
        <f>' Calculations'!E4</f>
        <v>5</v>
      </c>
      <c r="F4" s="88" t="str">
        <f>IF(E4=5,"A+",IF(E4=4,"A",IF(E4=3,"B",IF(E4=2,"C",IF(E4=1,"D",IF(E4=0,"F",IF(E4=" ","NA")))))))</f>
        <v>A+</v>
      </c>
      <c r="G4" s="89"/>
      <c r="I4" s="90"/>
      <c r="J4" s="91"/>
      <c r="K4" s="92"/>
      <c r="Q4" s="93" t="s">
        <v>380</v>
      </c>
      <c r="S4" s="92"/>
    </row>
    <row r="5" spans="1:26" ht="15" customHeight="1">
      <c r="A5" s="93" t="s">
        <v>379</v>
      </c>
      <c r="B5" s="20" t="s">
        <v>20</v>
      </c>
      <c r="D5" s="92">
        <f>IF(E5=" ",0,5)</f>
        <v>5</v>
      </c>
      <c r="E5" s="94">
        <f>' Calculations'!E11</f>
        <v>5</v>
      </c>
      <c r="F5" s="95" t="str">
        <f>IF(E5=5,"A+",IF(E5=4,"A",IF(E5=3,"B",IF(E5=2,"C",IF(E5=1,"D",IF(E5=0,"F",IF(E5=" ","NA")))))))</f>
        <v>A+</v>
      </c>
      <c r="G5" s="90"/>
      <c r="I5" s="90"/>
      <c r="J5" s="91"/>
      <c r="K5" s="92"/>
      <c r="Q5" s="93" t="s">
        <v>381</v>
      </c>
      <c r="S5" s="92"/>
    </row>
    <row r="6" spans="1:26" ht="15" customHeight="1">
      <c r="A6" s="93" t="s">
        <v>379</v>
      </c>
      <c r="B6" s="20" t="s">
        <v>12</v>
      </c>
      <c r="D6" s="92">
        <f>IF(E6=" ",0,5)</f>
        <v>5</v>
      </c>
      <c r="E6" s="94">
        <f>' Calculations'!E18</f>
        <v>5</v>
      </c>
      <c r="F6" s="95" t="str">
        <f>IF(E6=5,"A+",IF(E6=4,"A",IF(E6=3,"B",IF(E6=2,"C",IF(E6=1,"D",IF(E6=0,"F",IF(E6=" ","NA")))))))</f>
        <v>A+</v>
      </c>
      <c r="G6" s="90"/>
      <c r="I6" s="90"/>
      <c r="J6" s="91"/>
      <c r="K6" s="92"/>
      <c r="Q6" s="93" t="s">
        <v>382</v>
      </c>
      <c r="S6" s="92"/>
    </row>
    <row r="7" spans="1:26" ht="16.25" customHeight="1" thickBot="1">
      <c r="A7" s="96" t="s">
        <v>379</v>
      </c>
      <c r="B7" s="97" t="s">
        <v>15</v>
      </c>
      <c r="C7" s="97"/>
      <c r="D7" s="98">
        <f>IF(E7=" ",0,5)</f>
        <v>5</v>
      </c>
      <c r="E7" s="99">
        <f>' Calculations'!E25</f>
        <v>5</v>
      </c>
      <c r="F7" s="95" t="str">
        <f>IF(E7=5,"A+",IF(E7=4,"A",IF(E7=3,"B",IF(E7=2,"C",IF(E7=1,"D",IF(E7=0,"F",IF(E7=" ","NA")))))))</f>
        <v>A+</v>
      </c>
      <c r="G7" s="90"/>
      <c r="I7" s="90"/>
      <c r="J7" s="91"/>
      <c r="K7" s="92"/>
      <c r="Q7" s="93" t="s">
        <v>383</v>
      </c>
      <c r="S7" s="92"/>
    </row>
    <row r="8" spans="1:26" ht="24" customHeight="1" thickBot="1">
      <c r="A8" s="100" t="s">
        <v>71</v>
      </c>
      <c r="B8" s="101"/>
      <c r="C8" s="101"/>
      <c r="D8" s="102">
        <f>SUM(D9:D14)</f>
        <v>30</v>
      </c>
      <c r="E8" s="103">
        <f>SUM(E9:E14)</f>
        <v>30</v>
      </c>
      <c r="F8" s="104">
        <f>(E8/D8)*100</f>
        <v>100</v>
      </c>
      <c r="G8" s="81" t="str">
        <f>IF(F8&lt;16,"F",IF(F8&lt;34,"D",IF(F8&lt;51,"C",IF(F8&lt;68,"B",IF(F8&lt;86,"A",IF(F8&lt;101,"A+"," "))))))</f>
        <v>A+</v>
      </c>
      <c r="I8" s="82">
        <v>6</v>
      </c>
      <c r="J8" s="83">
        <f>I8*D8</f>
        <v>180</v>
      </c>
      <c r="K8" s="83">
        <f>I8*E8</f>
        <v>180</v>
      </c>
      <c r="Q8" s="96" t="s">
        <v>384</v>
      </c>
      <c r="R8" s="97"/>
      <c r="S8" s="98"/>
    </row>
    <row r="9" spans="1:26">
      <c r="A9" s="84" t="s">
        <v>379</v>
      </c>
      <c r="B9" s="85" t="s">
        <v>21</v>
      </c>
      <c r="C9" s="85"/>
      <c r="D9" s="86">
        <f t="shared" ref="D9:D14" si="0">IF(E9=" ",0,5)</f>
        <v>5</v>
      </c>
      <c r="E9" s="87">
        <f>' Calculations'!E32</f>
        <v>5</v>
      </c>
      <c r="F9" s="95" t="str">
        <f t="shared" ref="F9:F14" si="1">IF(E9=5,"A+",IF(E9=4,"A",IF(E9=3,"B",IF(E9=2,"C",IF(E9=1,"D",IF(E9=0,"F",IF(E9=" ","NA")))))))</f>
        <v>A+</v>
      </c>
      <c r="G9" s="90"/>
      <c r="I9" s="90"/>
      <c r="J9" s="91"/>
      <c r="K9" s="92"/>
    </row>
    <row r="10" spans="1:26">
      <c r="A10" s="93" t="s">
        <v>379</v>
      </c>
      <c r="B10" s="20" t="s">
        <v>22</v>
      </c>
      <c r="D10" s="92">
        <f t="shared" si="0"/>
        <v>5</v>
      </c>
      <c r="E10" s="94">
        <f>' Calculations'!E39</f>
        <v>5</v>
      </c>
      <c r="F10" s="95" t="str">
        <f t="shared" si="1"/>
        <v>A+</v>
      </c>
      <c r="G10" s="90"/>
      <c r="I10" s="90"/>
      <c r="J10" s="91"/>
      <c r="K10" s="92"/>
    </row>
    <row r="11" spans="1:26">
      <c r="A11" s="93" t="s">
        <v>379</v>
      </c>
      <c r="B11" s="20" t="s">
        <v>23</v>
      </c>
      <c r="D11" s="92">
        <f t="shared" si="0"/>
        <v>5</v>
      </c>
      <c r="E11" s="94">
        <f>' Calculations'!E46</f>
        <v>5</v>
      </c>
      <c r="F11" s="95" t="str">
        <f t="shared" si="1"/>
        <v>A+</v>
      </c>
      <c r="G11" s="90"/>
      <c r="I11" s="90"/>
      <c r="J11" s="91"/>
      <c r="K11" s="92"/>
      <c r="Z11" s="105"/>
    </row>
    <row r="12" spans="1:26">
      <c r="A12" s="93" t="s">
        <v>379</v>
      </c>
      <c r="B12" s="20" t="s">
        <v>2</v>
      </c>
      <c r="D12" s="92">
        <f t="shared" si="0"/>
        <v>5</v>
      </c>
      <c r="E12" s="94">
        <f>' Calculations'!E53</f>
        <v>5</v>
      </c>
      <c r="F12" s="95" t="str">
        <f t="shared" si="1"/>
        <v>A+</v>
      </c>
      <c r="G12" s="90"/>
      <c r="I12" s="90"/>
      <c r="J12" s="91"/>
      <c r="K12" s="92"/>
    </row>
    <row r="13" spans="1:26">
      <c r="A13" s="20" t="s">
        <v>379</v>
      </c>
      <c r="B13" s="20" t="s">
        <v>24</v>
      </c>
      <c r="D13" s="92">
        <f t="shared" si="0"/>
        <v>5</v>
      </c>
      <c r="E13" s="94">
        <f>' Calculations'!E60</f>
        <v>5</v>
      </c>
      <c r="F13" s="95" t="str">
        <f t="shared" si="1"/>
        <v>A+</v>
      </c>
      <c r="G13" s="90"/>
      <c r="I13" s="90"/>
      <c r="J13" s="91"/>
      <c r="K13" s="92"/>
    </row>
    <row r="14" spans="1:26" ht="17" thickBot="1">
      <c r="A14" s="93" t="s">
        <v>379</v>
      </c>
      <c r="B14" s="20" t="s">
        <v>25</v>
      </c>
      <c r="D14" s="92">
        <f t="shared" si="0"/>
        <v>5</v>
      </c>
      <c r="E14" s="94">
        <f>' Calculations'!E67</f>
        <v>5</v>
      </c>
      <c r="F14" s="95" t="str">
        <f t="shared" si="1"/>
        <v>A+</v>
      </c>
      <c r="G14" s="90"/>
      <c r="I14" s="90"/>
      <c r="J14" s="91"/>
      <c r="K14" s="92"/>
    </row>
    <row r="15" spans="1:26" ht="25" thickBot="1">
      <c r="A15" s="106" t="s">
        <v>385</v>
      </c>
      <c r="B15" s="107"/>
      <c r="C15" s="107"/>
      <c r="D15" s="108">
        <f>SUM(D16:D18)</f>
        <v>15</v>
      </c>
      <c r="E15" s="103">
        <f>SUM(E16:E18)</f>
        <v>15</v>
      </c>
      <c r="F15" s="104">
        <f>(E15/D15)*100</f>
        <v>100</v>
      </c>
      <c r="G15" s="81" t="str">
        <f>IF(F15&lt;16,"F",IF(F15&lt;34,"D",IF(F15&lt;51,"C",IF(F15&lt;68,"B",IF(F15&lt;86,"A",IF(F15&lt;101,"A+"," "))))))</f>
        <v>A+</v>
      </c>
      <c r="I15" s="82">
        <v>3.3334999999999999</v>
      </c>
      <c r="J15" s="83">
        <f>I15*D15</f>
        <v>50.002499999999998</v>
      </c>
      <c r="K15" s="83">
        <f>I15*E15</f>
        <v>50.002499999999998</v>
      </c>
    </row>
    <row r="16" spans="1:26">
      <c r="A16" s="84" t="s">
        <v>379</v>
      </c>
      <c r="B16" s="85" t="s">
        <v>26</v>
      </c>
      <c r="C16" s="85"/>
      <c r="D16" s="86">
        <f>IF(E16=" ",0,5)</f>
        <v>5</v>
      </c>
      <c r="E16" s="87">
        <f>' Calculations'!E74</f>
        <v>5</v>
      </c>
      <c r="F16" s="95" t="str">
        <f>IF(E16=5,"A+",IF(E16=4,"A",IF(E16=3,"B",IF(E16=2,"C",IF(E16=1,"D",IF(E16=0,"F",IF(E16=" ","NA")))))))</f>
        <v>A+</v>
      </c>
      <c r="G16" s="90"/>
      <c r="I16" s="90"/>
      <c r="J16" s="91"/>
      <c r="K16" s="92"/>
    </row>
    <row r="17" spans="1:11">
      <c r="A17" s="93" t="s">
        <v>379</v>
      </c>
      <c r="B17" s="20" t="s">
        <v>1294</v>
      </c>
      <c r="D17" s="92">
        <f>IF(E17=" ",0,5)</f>
        <v>5</v>
      </c>
      <c r="E17" s="94">
        <f>' Calculations'!E81</f>
        <v>5</v>
      </c>
      <c r="F17" s="95" t="str">
        <f>IF(E17=5,"A+",IF(E17=4,"A",IF(E17=3,"B",IF(E17=2,"C",IF(E17=1,"D",IF(E17=0,"F",IF(E17=" ","NA")))))))</f>
        <v>A+</v>
      </c>
      <c r="G17" s="90"/>
      <c r="I17" s="90"/>
      <c r="J17" s="91"/>
      <c r="K17" s="92"/>
    </row>
    <row r="18" spans="1:11" ht="17" thickBot="1">
      <c r="A18" s="96" t="s">
        <v>379</v>
      </c>
      <c r="B18" s="97" t="s">
        <v>1295</v>
      </c>
      <c r="C18" s="97"/>
      <c r="D18" s="98">
        <f>IF(E18=" ",0,5)</f>
        <v>5</v>
      </c>
      <c r="E18" s="99">
        <f>' Calculations'!E88</f>
        <v>5</v>
      </c>
      <c r="F18" s="95" t="str">
        <f>IF(E18=5,"A+",IF(E18=4,"A",IF(E18=3,"B",IF(E18=2,"C",IF(E18=1,"D",IF(E18=0,"F",IF(E18=" ","NA")))))))</f>
        <v>A+</v>
      </c>
      <c r="G18" s="90"/>
      <c r="I18" s="90"/>
      <c r="J18" s="91"/>
      <c r="K18" s="92"/>
    </row>
    <row r="19" spans="1:11" ht="25" thickBot="1">
      <c r="A19" s="106" t="s">
        <v>73</v>
      </c>
      <c r="B19" s="107"/>
      <c r="C19" s="107"/>
      <c r="D19" s="108">
        <f>SUM(D20:D23)</f>
        <v>20</v>
      </c>
      <c r="E19" s="103">
        <f>SUM(E20:E23)</f>
        <v>20</v>
      </c>
      <c r="F19" s="104">
        <f>(E19/D19)*100</f>
        <v>100</v>
      </c>
      <c r="G19" s="81" t="str">
        <f>IF(F19&lt;16,"F",IF(F19&lt;34,"D",IF(F19&lt;51,"C",IF(F19&lt;68,"B",IF(F19&lt;86,"A",IF(F19&lt;101,"A+"," "))))))</f>
        <v>A+</v>
      </c>
      <c r="I19" s="82">
        <v>3.3334999999999999</v>
      </c>
      <c r="J19" s="83">
        <f>I19*D19</f>
        <v>66.67</v>
      </c>
      <c r="K19" s="83">
        <f>I19*E19</f>
        <v>66.67</v>
      </c>
    </row>
    <row r="20" spans="1:11">
      <c r="A20" s="84" t="s">
        <v>379</v>
      </c>
      <c r="B20" s="546" t="s">
        <v>1746</v>
      </c>
      <c r="C20" s="85"/>
      <c r="D20" s="86">
        <f>IF(E20=" ",0,5)</f>
        <v>5</v>
      </c>
      <c r="E20" s="87">
        <f>' Calculations'!E95</f>
        <v>5</v>
      </c>
      <c r="F20" s="95" t="str">
        <f>IF(E20=5,"A+",IF(E20=4,"A",IF(E20=3,"B",IF(E20=2,"C",IF(E20=1,"D",IF(E20=0,"F",IF(E20=" ","NA")))))))</f>
        <v>A+</v>
      </c>
      <c r="G20" s="90"/>
      <c r="I20" s="90"/>
      <c r="J20" s="91"/>
      <c r="K20" s="92"/>
    </row>
    <row r="21" spans="1:11">
      <c r="A21" s="93" t="s">
        <v>379</v>
      </c>
      <c r="B21" s="20" t="s">
        <v>30</v>
      </c>
      <c r="D21" s="92">
        <f>IF(E21=" ",0,5)</f>
        <v>5</v>
      </c>
      <c r="E21" s="94">
        <f>' Calculations'!E102</f>
        <v>5</v>
      </c>
      <c r="F21" s="95" t="str">
        <f>IF(E21=5,"A+",IF(E21=4,"A",IF(E21=3,"B",IF(E21=2,"C",IF(E21=1,"D",IF(E21=0,"F",IF(E21=" ","NA")))))))</f>
        <v>A+</v>
      </c>
      <c r="G21" s="90"/>
      <c r="I21" s="90"/>
      <c r="J21" s="91"/>
      <c r="K21" s="92"/>
    </row>
    <row r="22" spans="1:11">
      <c r="A22" s="93" t="s">
        <v>379</v>
      </c>
      <c r="B22" s="20" t="s">
        <v>31</v>
      </c>
      <c r="D22" s="92">
        <f>IF(E22=" ",0,5)</f>
        <v>5</v>
      </c>
      <c r="E22" s="94">
        <f>' Calculations'!E109</f>
        <v>5</v>
      </c>
      <c r="F22" s="95" t="str">
        <f>IF(E22=5,"A+",IF(E22=4,"A",IF(E22=3,"B",IF(E22=2,"C",IF(E22=1,"D",IF(E22=0,"F",IF(E22=" ","NA")))))))</f>
        <v>A+</v>
      </c>
      <c r="G22" s="90"/>
      <c r="I22" s="90"/>
      <c r="J22" s="91"/>
      <c r="K22" s="92"/>
    </row>
    <row r="23" spans="1:11" ht="17" thickBot="1">
      <c r="A23" s="96" t="s">
        <v>379</v>
      </c>
      <c r="B23" s="97" t="s">
        <v>32</v>
      </c>
      <c r="C23" s="97"/>
      <c r="D23" s="98">
        <f>IF(E23=" ",0,5)</f>
        <v>5</v>
      </c>
      <c r="E23" s="94">
        <f>' Calculations'!E116</f>
        <v>5</v>
      </c>
      <c r="F23" s="95" t="str">
        <f>IF(E23=5,"A+",IF(E23=4,"A",IF(E23=3,"B",IF(E23=2,"C",IF(E23=1,"D",IF(E23=0,"F",IF(E23=" ","NA")))))))</f>
        <v>A+</v>
      </c>
      <c r="G23" s="90"/>
      <c r="I23" s="90"/>
      <c r="J23" s="91"/>
      <c r="K23" s="92"/>
    </row>
    <row r="24" spans="1:11" ht="25" thickBot="1">
      <c r="A24" s="106" t="s">
        <v>386</v>
      </c>
      <c r="B24" s="107"/>
      <c r="C24" s="107"/>
      <c r="D24" s="108">
        <f>SUM(D25:D41)</f>
        <v>85</v>
      </c>
      <c r="E24" s="103">
        <f>SUM(E25:E41)</f>
        <v>85</v>
      </c>
      <c r="F24" s="104">
        <f>(E24/D24)*100</f>
        <v>100</v>
      </c>
      <c r="G24" s="81" t="str">
        <f>IF(F24&lt;16,"F",IF(F24&lt;34,"D",IF(F24&lt;51,"C",IF(F24&lt;68,"B",IF(F24&lt;86,"A",IF(F24&lt;101,"A+"," "))))))</f>
        <v>A+</v>
      </c>
      <c r="I24" s="82">
        <v>2.3530000000000002</v>
      </c>
      <c r="J24" s="83">
        <f>I24*D24</f>
        <v>200.00500000000002</v>
      </c>
      <c r="K24" s="83">
        <f>I24*E24</f>
        <v>200.00500000000002</v>
      </c>
    </row>
    <row r="25" spans="1:11">
      <c r="A25" s="84" t="s">
        <v>379</v>
      </c>
      <c r="B25" s="85" t="s">
        <v>33</v>
      </c>
      <c r="C25" s="85"/>
      <c r="D25" s="86">
        <f t="shared" ref="D25:D41" si="2">IF(E25=" ",0,5)</f>
        <v>5</v>
      </c>
      <c r="E25" s="87">
        <f>' Calculations'!E123</f>
        <v>5</v>
      </c>
      <c r="F25" s="95" t="str">
        <f t="shared" ref="F25:F41" si="3">IF(E25=5,"A+",IF(E25=4,"A",IF(E25=3,"B",IF(E25=2,"C",IF(E25=1,"D",IF(E25=0,"F",IF(E25=" ","NA")))))))</f>
        <v>A+</v>
      </c>
      <c r="G25" s="90"/>
      <c r="I25" s="90"/>
      <c r="J25" s="91"/>
      <c r="K25" s="92"/>
    </row>
    <row r="26" spans="1:11">
      <c r="A26" s="93" t="s">
        <v>379</v>
      </c>
      <c r="B26" s="20" t="s">
        <v>34</v>
      </c>
      <c r="D26" s="92">
        <f t="shared" si="2"/>
        <v>5</v>
      </c>
      <c r="E26" s="94">
        <f>' Calculations'!E130</f>
        <v>5</v>
      </c>
      <c r="F26" s="95" t="str">
        <f t="shared" si="3"/>
        <v>A+</v>
      </c>
      <c r="G26" s="90"/>
      <c r="I26" s="90"/>
      <c r="J26" s="91"/>
      <c r="K26" s="92"/>
    </row>
    <row r="27" spans="1:11">
      <c r="A27" s="93" t="s">
        <v>379</v>
      </c>
      <c r="B27" s="20" t="s">
        <v>35</v>
      </c>
      <c r="D27" s="92">
        <f t="shared" si="2"/>
        <v>5</v>
      </c>
      <c r="E27" s="94">
        <f>' Calculations'!E137</f>
        <v>5</v>
      </c>
      <c r="F27" s="95" t="str">
        <f t="shared" si="3"/>
        <v>A+</v>
      </c>
      <c r="G27" s="90"/>
      <c r="I27" s="90"/>
      <c r="J27" s="91"/>
      <c r="K27" s="92"/>
    </row>
    <row r="28" spans="1:11">
      <c r="A28" s="93" t="s">
        <v>379</v>
      </c>
      <c r="B28" s="20" t="s">
        <v>36</v>
      </c>
      <c r="D28" s="92">
        <f t="shared" si="2"/>
        <v>5</v>
      </c>
      <c r="E28" s="94">
        <f>' Calculations'!E144</f>
        <v>5</v>
      </c>
      <c r="F28" s="95" t="str">
        <f t="shared" si="3"/>
        <v>A+</v>
      </c>
      <c r="G28" s="90"/>
      <c r="I28" s="90"/>
      <c r="J28" s="91"/>
      <c r="K28" s="92"/>
    </row>
    <row r="29" spans="1:11">
      <c r="A29" s="93" t="s">
        <v>379</v>
      </c>
      <c r="B29" s="20" t="s">
        <v>37</v>
      </c>
      <c r="D29" s="92">
        <f t="shared" si="2"/>
        <v>5</v>
      </c>
      <c r="E29" s="94">
        <f>' Calculations'!E151</f>
        <v>5</v>
      </c>
      <c r="F29" s="95" t="str">
        <f t="shared" si="3"/>
        <v>A+</v>
      </c>
      <c r="G29" s="90"/>
      <c r="I29" s="90"/>
      <c r="J29" s="91"/>
      <c r="K29" s="92"/>
    </row>
    <row r="30" spans="1:11">
      <c r="A30" s="93" t="s">
        <v>379</v>
      </c>
      <c r="B30" s="20" t="s">
        <v>38</v>
      </c>
      <c r="D30" s="92">
        <f t="shared" si="2"/>
        <v>5</v>
      </c>
      <c r="E30" s="94">
        <f>' Calculations'!E158</f>
        <v>5</v>
      </c>
      <c r="F30" s="95" t="str">
        <f t="shared" si="3"/>
        <v>A+</v>
      </c>
      <c r="G30" s="90"/>
      <c r="I30" s="90"/>
      <c r="J30" s="91"/>
      <c r="K30" s="92"/>
    </row>
    <row r="31" spans="1:11">
      <c r="A31" s="93" t="s">
        <v>379</v>
      </c>
      <c r="B31" s="20" t="s">
        <v>9</v>
      </c>
      <c r="D31" s="92">
        <f t="shared" si="2"/>
        <v>5</v>
      </c>
      <c r="E31" s="94">
        <f>' Calculations'!E165</f>
        <v>5</v>
      </c>
      <c r="F31" s="95" t="str">
        <f t="shared" si="3"/>
        <v>A+</v>
      </c>
      <c r="G31" s="90"/>
      <c r="I31" s="90"/>
      <c r="J31" s="91"/>
      <c r="K31" s="92"/>
    </row>
    <row r="32" spans="1:11">
      <c r="A32" s="93" t="s">
        <v>379</v>
      </c>
      <c r="B32" s="20" t="s">
        <v>39</v>
      </c>
      <c r="D32" s="92">
        <f t="shared" si="2"/>
        <v>5</v>
      </c>
      <c r="E32" s="94">
        <f>' Calculations'!E172</f>
        <v>5</v>
      </c>
      <c r="F32" s="95" t="str">
        <f t="shared" si="3"/>
        <v>A+</v>
      </c>
      <c r="G32" s="90"/>
      <c r="I32" s="90"/>
      <c r="J32" s="91"/>
      <c r="K32" s="92"/>
    </row>
    <row r="33" spans="1:11">
      <c r="A33" s="93" t="s">
        <v>379</v>
      </c>
      <c r="B33" s="20" t="s">
        <v>40</v>
      </c>
      <c r="D33" s="92">
        <f t="shared" si="2"/>
        <v>5</v>
      </c>
      <c r="E33" s="94">
        <f>' Calculations'!E179</f>
        <v>5</v>
      </c>
      <c r="F33" s="95" t="str">
        <f t="shared" si="3"/>
        <v>A+</v>
      </c>
      <c r="G33" s="90"/>
      <c r="I33" s="90"/>
      <c r="J33" s="91"/>
      <c r="K33" s="92"/>
    </row>
    <row r="34" spans="1:11">
      <c r="A34" s="93" t="s">
        <v>379</v>
      </c>
      <c r="B34" s="20" t="s">
        <v>41</v>
      </c>
      <c r="D34" s="92">
        <f t="shared" si="2"/>
        <v>5</v>
      </c>
      <c r="E34" s="94">
        <f>' Calculations'!E186</f>
        <v>5</v>
      </c>
      <c r="F34" s="95" t="str">
        <f t="shared" si="3"/>
        <v>A+</v>
      </c>
      <c r="G34" s="90"/>
      <c r="I34" s="90"/>
      <c r="J34" s="91"/>
      <c r="K34" s="92"/>
    </row>
    <row r="35" spans="1:11">
      <c r="A35" s="93" t="s">
        <v>379</v>
      </c>
      <c r="B35" s="20" t="s">
        <v>42</v>
      </c>
      <c r="D35" s="92">
        <f t="shared" si="2"/>
        <v>5</v>
      </c>
      <c r="E35" s="94">
        <f>' Calculations'!E193</f>
        <v>5</v>
      </c>
      <c r="F35" s="95" t="str">
        <f t="shared" si="3"/>
        <v>A+</v>
      </c>
      <c r="G35" s="90"/>
      <c r="I35" s="90"/>
      <c r="J35" s="91"/>
      <c r="K35" s="92"/>
    </row>
    <row r="36" spans="1:11">
      <c r="A36" s="93" t="s">
        <v>379</v>
      </c>
      <c r="B36" s="20" t="s">
        <v>43</v>
      </c>
      <c r="D36" s="92">
        <f t="shared" si="2"/>
        <v>5</v>
      </c>
      <c r="E36" s="94">
        <f>' Calculations'!E200</f>
        <v>5</v>
      </c>
      <c r="F36" s="95" t="str">
        <f t="shared" si="3"/>
        <v>A+</v>
      </c>
      <c r="G36" s="90"/>
      <c r="I36" s="90"/>
      <c r="J36" s="91"/>
      <c r="K36" s="92"/>
    </row>
    <row r="37" spans="1:11">
      <c r="A37" s="93" t="s">
        <v>379</v>
      </c>
      <c r="B37" s="20" t="s">
        <v>44</v>
      </c>
      <c r="D37" s="92">
        <f t="shared" si="2"/>
        <v>5</v>
      </c>
      <c r="E37" s="94">
        <f>' Calculations'!E207</f>
        <v>5</v>
      </c>
      <c r="F37" s="95" t="str">
        <f t="shared" si="3"/>
        <v>A+</v>
      </c>
      <c r="G37" s="90"/>
      <c r="I37" s="90"/>
      <c r="J37" s="91"/>
      <c r="K37" s="92"/>
    </row>
    <row r="38" spans="1:11">
      <c r="A38" s="93" t="s">
        <v>379</v>
      </c>
      <c r="B38" s="20" t="s">
        <v>7</v>
      </c>
      <c r="D38" s="92">
        <f t="shared" si="2"/>
        <v>5</v>
      </c>
      <c r="E38" s="94">
        <f>' Calculations'!E214</f>
        <v>5</v>
      </c>
      <c r="F38" s="95" t="str">
        <f t="shared" si="3"/>
        <v>A+</v>
      </c>
      <c r="G38" s="90"/>
      <c r="I38" s="90"/>
      <c r="J38" s="91"/>
      <c r="K38" s="92"/>
    </row>
    <row r="39" spans="1:11">
      <c r="A39" s="93" t="s">
        <v>379</v>
      </c>
      <c r="B39" s="20" t="s">
        <v>45</v>
      </c>
      <c r="D39" s="92">
        <f t="shared" si="2"/>
        <v>5</v>
      </c>
      <c r="E39" s="94">
        <f>' Calculations'!E221</f>
        <v>5</v>
      </c>
      <c r="F39" s="95" t="str">
        <f t="shared" si="3"/>
        <v>A+</v>
      </c>
      <c r="G39" s="90"/>
      <c r="I39" s="90"/>
      <c r="J39" s="91"/>
      <c r="K39" s="92"/>
    </row>
    <row r="40" spans="1:11">
      <c r="A40" s="93" t="s">
        <v>379</v>
      </c>
      <c r="B40" s="20" t="s">
        <v>46</v>
      </c>
      <c r="D40" s="92">
        <f t="shared" si="2"/>
        <v>5</v>
      </c>
      <c r="E40" s="94">
        <f>' Calculations'!E228</f>
        <v>5</v>
      </c>
      <c r="F40" s="95" t="str">
        <f t="shared" si="3"/>
        <v>A+</v>
      </c>
      <c r="G40" s="90"/>
      <c r="I40" s="90"/>
      <c r="J40" s="91"/>
      <c r="K40" s="92"/>
    </row>
    <row r="41" spans="1:11" ht="17" thickBot="1">
      <c r="A41" s="96" t="s">
        <v>379</v>
      </c>
      <c r="B41" s="97" t="s">
        <v>47</v>
      </c>
      <c r="C41" s="97"/>
      <c r="D41" s="98">
        <f t="shared" si="2"/>
        <v>5</v>
      </c>
      <c r="E41" s="99">
        <f>' Calculations'!E235</f>
        <v>5</v>
      </c>
      <c r="F41" s="95" t="str">
        <f t="shared" si="3"/>
        <v>A+</v>
      </c>
      <c r="G41" s="90"/>
      <c r="I41" s="90"/>
      <c r="J41" s="91"/>
      <c r="K41" s="92"/>
    </row>
    <row r="42" spans="1:11" ht="25" thickBot="1">
      <c r="A42" s="100" t="s">
        <v>387</v>
      </c>
      <c r="B42" s="101"/>
      <c r="C42" s="109"/>
      <c r="D42" s="102">
        <f>SUM(D43:D53)</f>
        <v>55</v>
      </c>
      <c r="E42" s="103">
        <f>SUM(E43:E53)</f>
        <v>55</v>
      </c>
      <c r="F42" s="104">
        <f>(E42/D42)*100</f>
        <v>100</v>
      </c>
      <c r="G42" s="81" t="str">
        <f>IF(F42&lt;16,"F",IF(F42&lt;34,"D",IF(F42&lt;51,"C",IF(F42&lt;68,"B",IF(F42&lt;86,"A",IF(F42&lt;101,"A+"," "))))))</f>
        <v>A+</v>
      </c>
      <c r="I42" s="82">
        <v>1.8182</v>
      </c>
      <c r="J42" s="83">
        <f>I42*D42</f>
        <v>100.001</v>
      </c>
      <c r="K42" s="83">
        <f>I42*E42</f>
        <v>100.001</v>
      </c>
    </row>
    <row r="43" spans="1:11">
      <c r="A43" s="84" t="s">
        <v>379</v>
      </c>
      <c r="B43" s="85" t="s">
        <v>33</v>
      </c>
      <c r="C43" s="85"/>
      <c r="D43" s="86">
        <f t="shared" ref="D43:D53" si="4">IF(E43=" ",0,5)</f>
        <v>5</v>
      </c>
      <c r="E43" s="87">
        <f>' Calculations'!E242</f>
        <v>5</v>
      </c>
      <c r="F43" s="95" t="str">
        <f t="shared" ref="F43:F53" si="5">IF(E43=5,"A+",IF(E43=4,"A",IF(E43=3,"B",IF(E43=2,"C",IF(E43=1,"D",IF(E43=0,"F",IF(E43=" ","NA")))))))</f>
        <v>A+</v>
      </c>
      <c r="G43" s="90"/>
      <c r="I43" s="90"/>
      <c r="J43" s="91"/>
      <c r="K43" s="92"/>
    </row>
    <row r="44" spans="1:11">
      <c r="A44" s="93" t="s">
        <v>379</v>
      </c>
      <c r="B44" s="20" t="s">
        <v>48</v>
      </c>
      <c r="D44" s="92">
        <f t="shared" si="4"/>
        <v>5</v>
      </c>
      <c r="E44" s="94">
        <f>' Calculations'!E249</f>
        <v>5</v>
      </c>
      <c r="F44" s="95" t="str">
        <f t="shared" si="5"/>
        <v>A+</v>
      </c>
      <c r="G44" s="90"/>
      <c r="I44" s="90"/>
      <c r="J44" s="91"/>
      <c r="K44" s="92"/>
    </row>
    <row r="45" spans="1:11">
      <c r="A45" s="93" t="s">
        <v>379</v>
      </c>
      <c r="B45" s="20" t="s">
        <v>35</v>
      </c>
      <c r="D45" s="92">
        <f t="shared" si="4"/>
        <v>5</v>
      </c>
      <c r="E45" s="94">
        <f>' Calculations'!E256</f>
        <v>5</v>
      </c>
      <c r="F45" s="95" t="str">
        <f t="shared" si="5"/>
        <v>A+</v>
      </c>
      <c r="G45" s="90"/>
      <c r="I45" s="90"/>
      <c r="J45" s="91"/>
      <c r="K45" s="92"/>
    </row>
    <row r="46" spans="1:11">
      <c r="A46" s="93" t="s">
        <v>379</v>
      </c>
      <c r="B46" s="20" t="s">
        <v>49</v>
      </c>
      <c r="D46" s="92">
        <f t="shared" si="4"/>
        <v>5</v>
      </c>
      <c r="E46" s="94">
        <f>' Calculations'!E263</f>
        <v>5</v>
      </c>
      <c r="F46" s="95" t="str">
        <f t="shared" si="5"/>
        <v>A+</v>
      </c>
      <c r="G46" s="90"/>
      <c r="I46" s="90"/>
      <c r="J46" s="91"/>
      <c r="K46" s="92"/>
    </row>
    <row r="47" spans="1:11">
      <c r="A47" s="93" t="s">
        <v>379</v>
      </c>
      <c r="B47" s="20" t="s">
        <v>41</v>
      </c>
      <c r="D47" s="92">
        <f t="shared" si="4"/>
        <v>5</v>
      </c>
      <c r="E47" s="94">
        <f>' Calculations'!E270</f>
        <v>5</v>
      </c>
      <c r="F47" s="95" t="str">
        <f t="shared" si="5"/>
        <v>A+</v>
      </c>
      <c r="G47" s="90"/>
      <c r="I47" s="90"/>
      <c r="J47" s="91"/>
      <c r="K47" s="92"/>
    </row>
    <row r="48" spans="1:11">
      <c r="A48" s="93" t="s">
        <v>379</v>
      </c>
      <c r="B48" s="20" t="s">
        <v>9</v>
      </c>
      <c r="D48" s="92">
        <f t="shared" si="4"/>
        <v>5</v>
      </c>
      <c r="E48" s="94">
        <f>' Calculations'!E277</f>
        <v>5</v>
      </c>
      <c r="F48" s="95" t="str">
        <f t="shared" si="5"/>
        <v>A+</v>
      </c>
      <c r="G48" s="90"/>
      <c r="I48" s="90"/>
      <c r="J48" s="91"/>
      <c r="K48" s="92"/>
    </row>
    <row r="49" spans="1:11">
      <c r="A49" s="93" t="s">
        <v>379</v>
      </c>
      <c r="B49" s="20" t="s">
        <v>43</v>
      </c>
      <c r="D49" s="92">
        <f t="shared" si="4"/>
        <v>5</v>
      </c>
      <c r="E49" s="94">
        <f>' Calculations'!E284</f>
        <v>5</v>
      </c>
      <c r="F49" s="95" t="str">
        <f t="shared" si="5"/>
        <v>A+</v>
      </c>
      <c r="G49" s="90"/>
      <c r="I49" s="90"/>
      <c r="J49" s="91"/>
      <c r="K49" s="92"/>
    </row>
    <row r="50" spans="1:11">
      <c r="A50" s="93" t="s">
        <v>379</v>
      </c>
      <c r="B50" s="20" t="s">
        <v>44</v>
      </c>
      <c r="D50" s="92">
        <f t="shared" si="4"/>
        <v>5</v>
      </c>
      <c r="E50" s="94">
        <f>' Calculations'!E291</f>
        <v>5</v>
      </c>
      <c r="F50" s="95" t="str">
        <f t="shared" si="5"/>
        <v>A+</v>
      </c>
      <c r="G50" s="90"/>
      <c r="I50" s="90"/>
      <c r="J50" s="91"/>
      <c r="K50" s="92"/>
    </row>
    <row r="51" spans="1:11">
      <c r="A51" s="93" t="s">
        <v>379</v>
      </c>
      <c r="B51" s="20" t="s">
        <v>7</v>
      </c>
      <c r="D51" s="92">
        <f t="shared" si="4"/>
        <v>5</v>
      </c>
      <c r="E51" s="94">
        <f>' Calculations'!E298</f>
        <v>5</v>
      </c>
      <c r="F51" s="95" t="str">
        <f t="shared" si="5"/>
        <v>A+</v>
      </c>
      <c r="G51" s="90"/>
      <c r="I51" s="90"/>
      <c r="J51" s="91"/>
      <c r="K51" s="92"/>
    </row>
    <row r="52" spans="1:11">
      <c r="A52" s="93" t="s">
        <v>379</v>
      </c>
      <c r="B52" s="20" t="s">
        <v>46</v>
      </c>
      <c r="D52" s="92">
        <f t="shared" si="4"/>
        <v>5</v>
      </c>
      <c r="E52" s="94">
        <f>' Calculations'!E305</f>
        <v>5</v>
      </c>
      <c r="F52" s="95" t="str">
        <f t="shared" si="5"/>
        <v>A+</v>
      </c>
      <c r="G52" s="90"/>
      <c r="I52" s="90"/>
      <c r="J52" s="91"/>
      <c r="K52" s="92"/>
    </row>
    <row r="53" spans="1:11" ht="17" thickBot="1">
      <c r="A53" s="96" t="s">
        <v>379</v>
      </c>
      <c r="B53" s="97" t="s">
        <v>47</v>
      </c>
      <c r="C53" s="97"/>
      <c r="D53" s="98">
        <f t="shared" si="4"/>
        <v>5</v>
      </c>
      <c r="E53" s="99">
        <f>' Calculations'!E312</f>
        <v>5</v>
      </c>
      <c r="F53" s="95" t="str">
        <f t="shared" si="5"/>
        <v>A+</v>
      </c>
      <c r="G53" s="90"/>
      <c r="I53" s="110"/>
      <c r="J53" s="91"/>
      <c r="K53" s="92"/>
    </row>
    <row r="54" spans="1:11" ht="25" thickBot="1">
      <c r="A54" s="100" t="s">
        <v>77</v>
      </c>
      <c r="B54" s="101"/>
      <c r="C54" s="109"/>
      <c r="D54" s="102">
        <f>SUM(D55:D57)</f>
        <v>15</v>
      </c>
      <c r="E54" s="103">
        <f>SUM(E55:E57)</f>
        <v>15</v>
      </c>
      <c r="F54" s="104">
        <f>(E54/D54)*100</f>
        <v>100</v>
      </c>
      <c r="G54" s="81" t="str">
        <f>IF(F54&lt;16,"F",IF(F54&lt;34,"D",IF(F54&lt;51,"C",IF(F54&lt;68,"B",IF(F54&lt;86,"A",IF(F54&lt;101,"A+"," "))))))</f>
        <v>A+</v>
      </c>
      <c r="I54" s="82">
        <v>5</v>
      </c>
      <c r="J54" s="83">
        <f>I54*D54</f>
        <v>75</v>
      </c>
      <c r="K54" s="83">
        <f>I54*E54</f>
        <v>75</v>
      </c>
    </row>
    <row r="55" spans="1:11">
      <c r="A55" s="84" t="s">
        <v>379</v>
      </c>
      <c r="B55" s="85" t="s">
        <v>50</v>
      </c>
      <c r="C55" s="85"/>
      <c r="D55" s="86">
        <f>IF(E55=" ",0,5)</f>
        <v>5</v>
      </c>
      <c r="E55" s="87">
        <f>' Calculations'!E319</f>
        <v>5</v>
      </c>
      <c r="F55" s="95" t="str">
        <f>IF(E55=5,"A+",IF(E55=4,"A",IF(E55=3,"B",IF(E55=2,"C",IF(E55=1,"D",IF(E55=0,"F",IF(E55=" ","NA")))))))</f>
        <v>A+</v>
      </c>
      <c r="G55" s="90"/>
      <c r="I55" s="89"/>
      <c r="J55" s="91"/>
      <c r="K55" s="92"/>
    </row>
    <row r="56" spans="1:11">
      <c r="A56" s="93" t="s">
        <v>379</v>
      </c>
      <c r="B56" s="20" t="s">
        <v>51</v>
      </c>
      <c r="D56" s="92">
        <f>IF(E56=" ",0,5)</f>
        <v>5</v>
      </c>
      <c r="E56" s="94">
        <f>' Calculations'!E326</f>
        <v>5</v>
      </c>
      <c r="F56" s="95" t="str">
        <f>IF(E56=5,"A+",IF(E56=4,"A",IF(E56=3,"B",IF(E56=2,"C",IF(E56=1,"D",IF(E56=0,"F",IF(E56=" ","NA")))))))</f>
        <v>A+</v>
      </c>
      <c r="G56" s="90"/>
      <c r="I56" s="90"/>
      <c r="J56" s="91"/>
      <c r="K56" s="92"/>
    </row>
    <row r="57" spans="1:11" ht="17" thickBot="1">
      <c r="A57" s="96" t="s">
        <v>379</v>
      </c>
      <c r="B57" s="97" t="s">
        <v>52</v>
      </c>
      <c r="C57" s="97"/>
      <c r="D57" s="98">
        <f>IF(E57=" ",0,5)</f>
        <v>5</v>
      </c>
      <c r="E57" s="99">
        <f>' Calculations'!E333</f>
        <v>5</v>
      </c>
      <c r="F57" s="95" t="str">
        <f>IF(E57=5,"A+",IF(E57=4,"A",IF(E57=3,"B",IF(E57=2,"C",IF(E57=1,"D",IF(E57=0,"F",IF(E57=" ","NA")))))))</f>
        <v>A+</v>
      </c>
      <c r="G57" s="90"/>
      <c r="I57" s="90"/>
      <c r="J57" s="91"/>
      <c r="K57" s="92"/>
    </row>
    <row r="58" spans="1:11" ht="25" thickBot="1">
      <c r="A58" s="100" t="s">
        <v>388</v>
      </c>
      <c r="B58" s="101"/>
      <c r="C58" s="101"/>
      <c r="D58" s="102">
        <f>SUM(D59:D61)</f>
        <v>15</v>
      </c>
      <c r="E58" s="103">
        <f>SUM(E59:E61)</f>
        <v>15</v>
      </c>
      <c r="F58" s="104">
        <f>(E58/D58)*100</f>
        <v>100</v>
      </c>
      <c r="G58" s="81" t="str">
        <f>IF(F58&lt;16,"F",IF(F58&lt;34,"D",IF(F58&lt;51,"C",IF(F58&lt;68,"B",IF(F58&lt;86,"A",IF(F58&lt;101,"A+"," "))))))</f>
        <v>A+</v>
      </c>
      <c r="I58" s="82">
        <v>5</v>
      </c>
      <c r="J58" s="83">
        <f>I58*D58</f>
        <v>75</v>
      </c>
      <c r="K58" s="83">
        <f>I58*E58</f>
        <v>75</v>
      </c>
    </row>
    <row r="59" spans="1:11">
      <c r="A59" s="84" t="s">
        <v>379</v>
      </c>
      <c r="B59" s="85" t="s">
        <v>53</v>
      </c>
      <c r="C59" s="85"/>
      <c r="D59" s="86">
        <f>IF(E59=" ",0,5)</f>
        <v>5</v>
      </c>
      <c r="E59" s="87">
        <f>' Calculations'!E340</f>
        <v>5</v>
      </c>
      <c r="F59" s="95" t="str">
        <f>IF(E59=5,"A+",IF(E59=4,"A",IF(E59=3,"B",IF(E59=2,"C",IF(E59=1,"D",IF(E59=0,"F",IF(E59=" ","NA")))))))</f>
        <v>A+</v>
      </c>
      <c r="G59" s="90"/>
      <c r="I59" s="90"/>
      <c r="J59" s="91"/>
      <c r="K59" s="92"/>
    </row>
    <row r="60" spans="1:11">
      <c r="A60" s="93" t="s">
        <v>379</v>
      </c>
      <c r="B60" s="20" t="s">
        <v>54</v>
      </c>
      <c r="D60" s="92">
        <f>IF(E60=" ",0,5)</f>
        <v>5</v>
      </c>
      <c r="E60" s="94">
        <f>' Calculations'!E347</f>
        <v>5</v>
      </c>
      <c r="F60" s="95" t="str">
        <f>IF(E60=5,"A+",IF(E60=4,"A",IF(E60=3,"B",IF(E60=2,"C",IF(E60=1,"D",IF(E60=0,"F",IF(E60=" ","NA")))))))</f>
        <v>A+</v>
      </c>
      <c r="G60" s="90"/>
      <c r="I60" s="90"/>
      <c r="J60" s="91"/>
      <c r="K60" s="92"/>
    </row>
    <row r="61" spans="1:11" ht="17" thickBot="1">
      <c r="A61" s="96" t="s">
        <v>379</v>
      </c>
      <c r="B61" s="547" t="s">
        <v>1478</v>
      </c>
      <c r="C61" s="97"/>
      <c r="D61" s="98">
        <f>IF(E61=" ",0,5)</f>
        <v>5</v>
      </c>
      <c r="E61" s="99">
        <f>' Calculations'!E354</f>
        <v>5</v>
      </c>
      <c r="F61" s="95" t="str">
        <f>IF(E61=5,"A+",IF(E61=4,"A",IF(E61=3,"B",IF(E61=2,"C",IF(E61=1,"D",IF(E61=0,"F",IF(E61=" ","NA")))))))</f>
        <v>A+</v>
      </c>
      <c r="G61" s="90"/>
      <c r="I61" s="90"/>
      <c r="J61" s="91"/>
      <c r="K61" s="92"/>
    </row>
    <row r="62" spans="1:11" ht="25" thickBot="1">
      <c r="A62" s="100" t="s">
        <v>78</v>
      </c>
      <c r="B62" s="101"/>
      <c r="C62" s="109"/>
      <c r="D62" s="102">
        <f>SUM(D63:D66)</f>
        <v>20</v>
      </c>
      <c r="E62" s="103">
        <f>SUM(E63:E66)</f>
        <v>20</v>
      </c>
      <c r="F62" s="104">
        <f>(E62/D62)*100</f>
        <v>100</v>
      </c>
      <c r="G62" s="81" t="str">
        <f>IF(F62&lt;16,"F",IF(F62&lt;34,"D",IF(F62&lt;51,"C",IF(F62&lt;68,"B",IF(F62&lt;86,"A",IF(F62&lt;101,"A+"," "))))))</f>
        <v>A+</v>
      </c>
      <c r="I62" s="82">
        <v>2.5</v>
      </c>
      <c r="J62" s="83">
        <f>I62*D62</f>
        <v>50</v>
      </c>
      <c r="K62" s="83">
        <f>I62*E62</f>
        <v>50</v>
      </c>
    </row>
    <row r="63" spans="1:11">
      <c r="A63" s="84" t="s">
        <v>379</v>
      </c>
      <c r="B63" s="85" t="s">
        <v>56</v>
      </c>
      <c r="C63" s="85"/>
      <c r="D63" s="86">
        <f>IF(E63=" ",0,5)</f>
        <v>5</v>
      </c>
      <c r="E63" s="87">
        <f>' Calculations'!E361</f>
        <v>5</v>
      </c>
      <c r="F63" s="95" t="str">
        <f>IF(E63=5,"A+",IF(E63=4,"A",IF(E63=3,"B",IF(E63=2,"C",IF(E63=1,"D",IF(E63=0,"F",IF(E63=" ","NA")))))))</f>
        <v>A+</v>
      </c>
      <c r="G63" s="90"/>
      <c r="I63" s="90"/>
      <c r="J63" s="91"/>
      <c r="K63" s="92"/>
    </row>
    <row r="64" spans="1:11">
      <c r="A64" s="93" t="s">
        <v>379</v>
      </c>
      <c r="B64" s="20" t="s">
        <v>57</v>
      </c>
      <c r="D64" s="92">
        <f>IF(E64=" ",0,5)</f>
        <v>5</v>
      </c>
      <c r="E64" s="94">
        <f>' Calculations'!E368</f>
        <v>5</v>
      </c>
      <c r="F64" s="95" t="str">
        <f>IF(E64=5,"A+",IF(E64=4,"A",IF(E64=3,"B",IF(E64=2,"C",IF(E64=1,"D",IF(E64=0,"F",IF(E64=" ","NA")))))))</f>
        <v>A+</v>
      </c>
      <c r="G64" s="90"/>
      <c r="I64" s="90"/>
      <c r="J64" s="91"/>
      <c r="K64" s="92"/>
    </row>
    <row r="65" spans="1:11">
      <c r="A65" s="93" t="s">
        <v>379</v>
      </c>
      <c r="B65" s="20" t="s">
        <v>58</v>
      </c>
      <c r="D65" s="92">
        <f>IF(E65=" ",0,5)</f>
        <v>5</v>
      </c>
      <c r="E65" s="94">
        <f>' Calculations'!E375</f>
        <v>5</v>
      </c>
      <c r="F65" s="95" t="str">
        <f>IF(E65=5,"A+",IF(E65=4,"A",IF(E65=3,"B",IF(E65=2,"C",IF(E65=1,"D",IF(E65=0,"F",IF(E65=" ","NA")))))))</f>
        <v>A+</v>
      </c>
      <c r="G65" s="90"/>
      <c r="I65" s="90"/>
      <c r="J65" s="91"/>
      <c r="K65" s="92"/>
    </row>
    <row r="66" spans="1:11" ht="17" thickBot="1">
      <c r="A66" s="96" t="s">
        <v>379</v>
      </c>
      <c r="B66" s="97" t="s">
        <v>59</v>
      </c>
      <c r="C66" s="97"/>
      <c r="D66" s="98">
        <f>IF(E66=" ",0,5)</f>
        <v>5</v>
      </c>
      <c r="E66" s="99">
        <f>' Calculations'!E382</f>
        <v>5</v>
      </c>
      <c r="F66" s="95" t="str">
        <f>IF(E66=5,"A+",IF(E66=4,"A",IF(E66=3,"B",IF(E66=2,"C",IF(E66=1,"D",IF(E66=0,"F",IF(E66=" ","NA")))))))</f>
        <v>A+</v>
      </c>
      <c r="G66" s="90"/>
      <c r="I66" s="90"/>
      <c r="J66" s="91"/>
      <c r="K66" s="92"/>
    </row>
    <row r="67" spans="1:11" ht="25" thickBot="1">
      <c r="A67" s="100" t="s">
        <v>79</v>
      </c>
      <c r="B67" s="101"/>
      <c r="C67" s="109"/>
      <c r="D67" s="102">
        <f>SUM(D68:D70)</f>
        <v>15</v>
      </c>
      <c r="E67" s="103">
        <f>SUM(E68:E70)</f>
        <v>15</v>
      </c>
      <c r="F67" s="104">
        <f>(E67/D67)*100</f>
        <v>100</v>
      </c>
      <c r="G67" s="81" t="str">
        <f>IF(F67&lt;16,"F",IF(F67&lt;34,"D",IF(F67&lt;51,"C",IF(F67&lt;68,"B",IF(F67&lt;86,"A",IF(F67&lt;101,"A+"," "))))))</f>
        <v>A+</v>
      </c>
      <c r="I67" s="82">
        <v>3.3334999999999999</v>
      </c>
      <c r="J67" s="83">
        <f>I67*D67</f>
        <v>50.002499999999998</v>
      </c>
      <c r="K67" s="83">
        <f>I67*E67</f>
        <v>50.002499999999998</v>
      </c>
    </row>
    <row r="68" spans="1:11">
      <c r="A68" s="84" t="s">
        <v>379</v>
      </c>
      <c r="B68" s="546" t="s">
        <v>1745</v>
      </c>
      <c r="C68" s="85"/>
      <c r="D68" s="86">
        <f>IF(E68=" ",0,5)</f>
        <v>5</v>
      </c>
      <c r="E68" s="87">
        <f>' Calculations'!E389</f>
        <v>5</v>
      </c>
      <c r="F68" s="95" t="str">
        <f>IF(E68=5,"A+",IF(E68=4,"A",IF(E68=3,"B",IF(E68=2,"C",IF(E68=1,"D",IF(E68=0,"F",IF(E68=" ","NA")))))))</f>
        <v>A+</v>
      </c>
      <c r="G68" s="90"/>
      <c r="I68" s="90"/>
      <c r="J68" s="91"/>
      <c r="K68" s="92"/>
    </row>
    <row r="69" spans="1:11">
      <c r="A69" s="93" t="s">
        <v>379</v>
      </c>
      <c r="B69" s="20" t="s">
        <v>61</v>
      </c>
      <c r="D69" s="92">
        <f>IF(E69=" ",0,5)</f>
        <v>5</v>
      </c>
      <c r="E69" s="94">
        <f>' Calculations'!E396</f>
        <v>5</v>
      </c>
      <c r="F69" s="95" t="str">
        <f>IF(E69=5,"A+",IF(E69=4,"A",IF(E69=3,"B",IF(E69=2,"C",IF(E69=1,"D",IF(E69=0,"F",IF(E69=" ","NA")))))))</f>
        <v>A+</v>
      </c>
      <c r="G69" s="90"/>
      <c r="I69" s="90"/>
      <c r="J69" s="91"/>
      <c r="K69" s="92"/>
    </row>
    <row r="70" spans="1:11" ht="17" thickBot="1">
      <c r="A70" s="96" t="s">
        <v>379</v>
      </c>
      <c r="B70" s="97" t="s">
        <v>62</v>
      </c>
      <c r="C70" s="97"/>
      <c r="D70" s="98">
        <f>IF(E70=" ",0,5)</f>
        <v>5</v>
      </c>
      <c r="E70" s="99">
        <f>' Calculations'!E403</f>
        <v>5</v>
      </c>
      <c r="F70" s="95" t="str">
        <f>IF(E70=5,"A+",IF(E70=4,"A",IF(E70=3,"B",IF(E70=2,"C",IF(E70=1,"D",IF(E70=0,"F",IF(E70=" ","NA")))))))</f>
        <v>A+</v>
      </c>
      <c r="G70" s="90"/>
      <c r="I70" s="90"/>
      <c r="J70" s="91"/>
      <c r="K70" s="92"/>
    </row>
    <row r="71" spans="1:11" ht="25" thickBot="1">
      <c r="A71" s="100" t="s">
        <v>80</v>
      </c>
      <c r="B71" s="101"/>
      <c r="C71" s="109"/>
      <c r="D71" s="102">
        <f>SUM(D72:D75)</f>
        <v>20</v>
      </c>
      <c r="E71" s="103">
        <f>SUM(E72:E75)</f>
        <v>20</v>
      </c>
      <c r="F71" s="104">
        <f>(E71/D71)*100</f>
        <v>100</v>
      </c>
      <c r="G71" s="81" t="str">
        <f>IF(F71&lt;16,"F",IF(F71&lt;34,"D",IF(F71&lt;51,"C",IF(F71&lt;68,"B",IF(F71&lt;86,"A",IF(F71&lt;101,"A+"," "))))))</f>
        <v>A+</v>
      </c>
      <c r="I71" s="82">
        <v>2.5</v>
      </c>
      <c r="J71" s="83">
        <f>I71*D71</f>
        <v>50</v>
      </c>
      <c r="K71" s="83">
        <f>I71*E71</f>
        <v>50</v>
      </c>
    </row>
    <row r="72" spans="1:11">
      <c r="A72" s="84" t="s">
        <v>379</v>
      </c>
      <c r="B72" s="85" t="s">
        <v>63</v>
      </c>
      <c r="C72" s="85"/>
      <c r="D72" s="86">
        <f>IF(E72=" ",0,5)</f>
        <v>5</v>
      </c>
      <c r="E72" s="87">
        <f>' Calculations'!E410</f>
        <v>5</v>
      </c>
      <c r="F72" s="95" t="str">
        <f>IF(E72=5,"A+",IF(E72=4,"A",IF(E72=3,"B",IF(E72=2,"C",IF(E72=1,"D",IF(E72=0,"F",IF(E72=" ","NA")))))))</f>
        <v>A+</v>
      </c>
      <c r="G72" s="90"/>
      <c r="I72" s="89"/>
      <c r="J72" s="91"/>
      <c r="K72" s="92"/>
    </row>
    <row r="73" spans="1:11">
      <c r="A73" s="93" t="s">
        <v>379</v>
      </c>
      <c r="B73" s="20" t="s">
        <v>64</v>
      </c>
      <c r="D73" s="92">
        <f>IF(E73=" ",0,5)</f>
        <v>5</v>
      </c>
      <c r="E73" s="94">
        <f>' Calculations'!E417</f>
        <v>5</v>
      </c>
      <c r="F73" s="95" t="str">
        <f>IF(E73=5,"A+",IF(E73=4,"A",IF(E73=3,"B",IF(E73=2,"C",IF(E73=1,"D",IF(E73=0,"F",IF(E73=" ","NA")))))))</f>
        <v>A+</v>
      </c>
      <c r="G73" s="90"/>
      <c r="I73" s="90"/>
      <c r="J73" s="91"/>
      <c r="K73" s="92"/>
    </row>
    <row r="74" spans="1:11">
      <c r="A74" s="93" t="s">
        <v>379</v>
      </c>
      <c r="B74" s="20" t="s">
        <v>65</v>
      </c>
      <c r="D74" s="92">
        <f>IF(E74=" ",0,5)</f>
        <v>5</v>
      </c>
      <c r="E74" s="94">
        <f>' Calculations'!E424</f>
        <v>5</v>
      </c>
      <c r="F74" s="95" t="str">
        <f>IF(E74=5,"A+",IF(E74=4,"A",IF(E74=3,"B",IF(E74=2,"C",IF(E74=1,"D",IF(E74=0,"F",IF(E74=" ","NA")))))))</f>
        <v>A+</v>
      </c>
      <c r="G74" s="90"/>
      <c r="I74" s="90"/>
      <c r="J74" s="91"/>
      <c r="K74" s="92"/>
    </row>
    <row r="75" spans="1:11" ht="17" thickBot="1">
      <c r="A75" s="96" t="s">
        <v>379</v>
      </c>
      <c r="B75" s="97" t="s">
        <v>66</v>
      </c>
      <c r="C75" s="97"/>
      <c r="D75" s="98">
        <f>IF(E75=" ",0,5)</f>
        <v>5</v>
      </c>
      <c r="E75" s="99">
        <f>' Calculations'!E431</f>
        <v>5</v>
      </c>
      <c r="F75" s="95" t="str">
        <f>IF(E75=5,"A+",IF(E75=4,"A",IF(E75=3,"B",IF(E75=2,"C",IF(E75=1,"D",IF(E75=0,"F",IF(E75=" ","NA")))))))</f>
        <v>A+</v>
      </c>
      <c r="G75" s="90"/>
      <c r="I75" s="90"/>
      <c r="J75" s="91"/>
      <c r="K75" s="92"/>
    </row>
    <row r="76" spans="1:11" ht="25" thickBot="1">
      <c r="A76" s="100" t="s">
        <v>81</v>
      </c>
      <c r="B76" s="101"/>
      <c r="C76" s="109"/>
      <c r="D76" s="102">
        <f>SUM(D77:D79)</f>
        <v>15</v>
      </c>
      <c r="E76" s="103">
        <f>SUM(E77:E79)</f>
        <v>15</v>
      </c>
      <c r="F76" s="104">
        <f>(E76/D76)*100</f>
        <v>100</v>
      </c>
      <c r="G76" s="81" t="str">
        <f>IF(F76&lt;16,"F",IF(F76&lt;34,"D",IF(F76&lt;51,"C",IF(F76&lt;68,"B",IF(F76&lt;86,"A",IF(F76&lt;101,"A+"," "))))))</f>
        <v>A+</v>
      </c>
      <c r="I76" s="82">
        <v>3.3334999999999999</v>
      </c>
      <c r="J76" s="83">
        <f>I76*D76</f>
        <v>50.002499999999998</v>
      </c>
      <c r="K76" s="83">
        <f>I76*E76</f>
        <v>50.002499999999998</v>
      </c>
    </row>
    <row r="77" spans="1:11">
      <c r="A77" s="84" t="s">
        <v>379</v>
      </c>
      <c r="B77" s="85" t="s">
        <v>67</v>
      </c>
      <c r="C77" s="85"/>
      <c r="D77" s="86">
        <f>IF(E77=" ",0,5)</f>
        <v>5</v>
      </c>
      <c r="E77" s="87">
        <f>' Calculations'!E438</f>
        <v>5</v>
      </c>
      <c r="F77" s="95" t="str">
        <f>IF(E77=5,"A+",IF(E77=4,"A",IF(E77=3,"B",IF(E77=2,"C",IF(E77=1,"D",IF(E77=0,"F",IF(E77=" ","NA")))))))</f>
        <v>A+</v>
      </c>
      <c r="G77" s="90"/>
      <c r="I77" s="93"/>
      <c r="K77" s="92"/>
    </row>
    <row r="78" spans="1:11">
      <c r="A78" s="93" t="s">
        <v>379</v>
      </c>
      <c r="B78" s="20" t="s">
        <v>68</v>
      </c>
      <c r="D78" s="92">
        <f>IF(E78=" ",0,5)</f>
        <v>5</v>
      </c>
      <c r="E78" s="94">
        <f>' Calculations'!E445</f>
        <v>5</v>
      </c>
      <c r="F78" s="95" t="str">
        <f>IF(E78=5,"A+",IF(E78=4,"A",IF(E78=3,"B",IF(E78=2,"C",IF(E78=1,"D",IF(E78=0,"F",IF(E78=" ","NA")))))))</f>
        <v>A+</v>
      </c>
      <c r="G78" s="90"/>
      <c r="I78" s="93"/>
      <c r="K78" s="92"/>
    </row>
    <row r="79" spans="1:11" ht="17" thickBot="1">
      <c r="A79" s="96" t="s">
        <v>379</v>
      </c>
      <c r="B79" s="97" t="s">
        <v>69</v>
      </c>
      <c r="C79" s="97"/>
      <c r="D79" s="98">
        <f>IF(E79=" ",0,5)</f>
        <v>5</v>
      </c>
      <c r="E79" s="99">
        <f>' Calculations'!E452</f>
        <v>5</v>
      </c>
      <c r="F79" s="111" t="str">
        <f>IF(E79=5,"A+",IF(E79=4,"A",IF(E79=3,"B",IF(E79=2,"C",IF(E79=1,"D",IF(E79=0,"F",IF(E79=" ","NA")))))))</f>
        <v>A+</v>
      </c>
      <c r="G79" s="112"/>
      <c r="I79" s="93"/>
      <c r="K79" s="92"/>
    </row>
    <row r="80" spans="1:11" ht="17" thickBot="1">
      <c r="A80" s="113"/>
      <c r="B80" s="71"/>
      <c r="C80" s="71"/>
      <c r="D80" s="71"/>
      <c r="E80" s="71"/>
      <c r="F80" s="71"/>
      <c r="G80" s="72"/>
      <c r="I80" s="93"/>
      <c r="K80" s="92"/>
    </row>
    <row r="81" spans="1:11" ht="38" thickBot="1">
      <c r="A81" s="114" t="s">
        <v>389</v>
      </c>
      <c r="B81" s="115"/>
      <c r="C81" s="116"/>
      <c r="D81" s="117">
        <f>D76+D71+D67+D62+D58+D54+D42+D24+D15+D8+D3+D19</f>
        <v>325</v>
      </c>
      <c r="E81" s="118">
        <f>E76+E71+E67+E62+E58+E54+E42+E24+E15+E8+E3+E19</f>
        <v>325</v>
      </c>
      <c r="F81" s="119">
        <f>(E81/D81)*100</f>
        <v>100</v>
      </c>
      <c r="G81" s="120" t="str">
        <f>IF(F81&lt;16,"F",IF(F81&lt;34,"D",IF(F81&lt;51,"C",IF(F81&lt;68,"B",IF(F81&lt;86,"A",IF(F81&lt;101,"A+"," "))))))</f>
        <v>A+</v>
      </c>
      <c r="I81" s="121" t="s">
        <v>389</v>
      </c>
      <c r="J81" s="122">
        <f>SUM(J3:J80)</f>
        <v>1096.6835000000001</v>
      </c>
      <c r="K81" s="122">
        <f>SUM(K3:K80)</f>
        <v>1096.6835000000001</v>
      </c>
    </row>
  </sheetData>
  <sheetProtection algorithmName="SHA-512" hashValue="dwA+Dy80Zwa336MIdsrTmEpHxAkKoQBPqzZFKWG5Pr17UUpRBtH2i08WkPhNPanPY3o9oK1qAS4n0D+/tuje7A==" saltValue="if9GGugF6+m6G2XcRRJt4w==" spinCount="100000" sheet="1"/>
  <customSheetViews>
    <customSheetView guid="{15F8A144-BC19-4B70-B468-75C2D0F16780}" scale="72">
      <selection sqref="A1:G1"/>
      <pageMargins left="0.7" right="0.7" top="0.75" bottom="0.75" header="0.3" footer="0.3"/>
    </customSheetView>
  </customSheetViews>
  <mergeCells count="2">
    <mergeCell ref="A1:G1"/>
    <mergeCell ref="I1:K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33</vt:i4>
      </vt:variant>
      <vt:variant>
        <vt:lpstr>Named Ranges</vt:lpstr>
      </vt:variant>
      <vt:variant>
        <vt:i4>13</vt:i4>
      </vt:variant>
    </vt:vector>
  </HeadingPairs>
  <TitlesOfParts>
    <vt:vector size="46" baseType="lpstr">
      <vt:lpstr> Main Dashboard</vt:lpstr>
      <vt:lpstr>Lean Dictionary</vt:lpstr>
      <vt:lpstr>Quick Reference to Excellence</vt:lpstr>
      <vt:lpstr>How to use the Lean Sensei</vt:lpstr>
      <vt:lpstr>AME Lean Sensei Questions</vt:lpstr>
      <vt:lpstr> Calculations</vt:lpstr>
      <vt:lpstr>Questions by Phases</vt:lpstr>
      <vt:lpstr>Book Library</vt:lpstr>
      <vt:lpstr>Report Card</vt:lpstr>
      <vt:lpstr>Dashboard</vt:lpstr>
      <vt:lpstr>Comparison Analysis</vt:lpstr>
      <vt:lpstr>Pyramid</vt:lpstr>
      <vt:lpstr>Management System</vt:lpstr>
      <vt:lpstr>People Centric Leadership</vt:lpstr>
      <vt:lpstr>Safety and Environmental Health</vt:lpstr>
      <vt:lpstr>Technology</vt:lpstr>
      <vt:lpstr>Operations Improvement</vt:lpstr>
      <vt:lpstr>Business Operations -In Office</vt:lpstr>
      <vt:lpstr>Product Development</vt:lpstr>
      <vt:lpstr>Supplier Development and Proc</vt:lpstr>
      <vt:lpstr>Quality Focus</vt:lpstr>
      <vt:lpstr>Cost</vt:lpstr>
      <vt:lpstr>Delivery</vt:lpstr>
      <vt:lpstr>Profitability</vt:lpstr>
      <vt:lpstr>Excellence</vt:lpstr>
      <vt:lpstr>Lean Webinar Dashboard</vt:lpstr>
      <vt:lpstr>Target Magazing Dashboard</vt:lpstr>
      <vt:lpstr>Privacy Statement</vt:lpstr>
      <vt:lpstr>Lean Boot Camp</vt:lpstr>
      <vt:lpstr>Lean Assessment </vt:lpstr>
      <vt:lpstr>Lean Sensei Facilitation</vt:lpstr>
      <vt:lpstr>Assessor Training</vt:lpstr>
      <vt:lpstr>Tool Selector Guide</vt:lpstr>
      <vt:lpstr>'AME Lean Sensei Questions'!Print_Area</vt:lpstr>
      <vt:lpstr>'Assessor Training'!Print_Area</vt:lpstr>
      <vt:lpstr>'Book Library'!Print_Area</vt:lpstr>
      <vt:lpstr>'How to use the Lean Sensei'!Print_Area</vt:lpstr>
      <vt:lpstr>'Lean Assessment '!Print_Area</vt:lpstr>
      <vt:lpstr>'Lean Boot Camp'!Print_Area</vt:lpstr>
      <vt:lpstr>'Lean Sensei Facilitation'!Print_Area</vt:lpstr>
      <vt:lpstr>'Lean Webinar Dashboard'!Print_Area</vt:lpstr>
      <vt:lpstr>'Quick Reference to Excellence'!Print_Area</vt:lpstr>
      <vt:lpstr>'Target Magazing Dashboard'!Print_Area</vt:lpstr>
      <vt:lpstr>'Tool Selector Guide'!Print_Area</vt:lpstr>
      <vt:lpstr>'AME Lean Sensei Questions'!Print_Titles</vt:lpstr>
      <vt:lpstr>'Tool Selector Guide'!Print_Titles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Preston</dc:creator>
  <cp:lastModifiedBy>Michael</cp:lastModifiedBy>
  <cp:lastPrinted>2022-03-19T17:13:47Z</cp:lastPrinted>
  <dcterms:created xsi:type="dcterms:W3CDTF">2021-01-04T20:51:00Z</dcterms:created>
  <dcterms:modified xsi:type="dcterms:W3CDTF">2024-03-28T13:17:40Z</dcterms:modified>
</cp:coreProperties>
</file>